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2.xml" ContentType="application/vnd.openxmlformats-officedocument.drawing+xml"/>
  <Override PartName="/xl/charts/chart8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9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3.xml" ContentType="application/vnd.openxmlformats-officedocument.drawing+xml"/>
  <Override PartName="/xl/charts/chart1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drawings/drawing4.xml" ContentType="application/vnd.openxmlformats-officedocument.drawing+xml"/>
  <Override PartName="/xl/charts/chart22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T:\Aktive\DMN\2111\8976_RID_Center_2015-19\RID_CENTER_K\2024_RID_Centre_Report\Graphs\"/>
    </mc:Choice>
  </mc:AlternateContent>
  <xr:revisionPtr revIDLastSave="0" documentId="13_ncr:1_{C314F145-C218-4FF8-9A88-390C40F709B3}" xr6:coauthVersionLast="47" xr6:coauthVersionMax="47" xr10:uidLastSave="{00000000-0000-0000-0000-000000000000}"/>
  <bookViews>
    <workbookView xWindow="28680" yWindow="-120" windowWidth="29040" windowHeight="15720" tabRatio="592" xr2:uid="{A5275024-D2A8-4073-B9A2-432EAEE921AE}"/>
  </bookViews>
  <sheets>
    <sheet name="SP_Graphs_Nutr_Riv" sheetId="11" r:id="rId1"/>
    <sheet name="SP_Graphs_HM_Riv" sheetId="10" r:id="rId2"/>
    <sheet name="Spain_Riverine_data" sheetId="9" r:id="rId3"/>
    <sheet name="SpainDirect_data" sheetId="6" r:id="rId4"/>
    <sheet name="SP_Graphs_Nutr_Direct" sheetId="8" r:id="rId5"/>
    <sheet name="SP_Graphs_HM_Direct" sheetId="7" r:id="rId6"/>
  </sheets>
  <externalReferences>
    <externalReference r:id="rId7"/>
    <externalReference r:id="rId8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41" i="9" l="1"/>
  <c r="O41" i="9"/>
  <c r="N41" i="9"/>
  <c r="M41" i="9"/>
  <c r="L41" i="9"/>
  <c r="K41" i="9"/>
  <c r="J41" i="9"/>
  <c r="I41" i="9"/>
  <c r="H41" i="9"/>
  <c r="G41" i="9"/>
  <c r="F41" i="9"/>
  <c r="E41" i="9"/>
  <c r="C41" i="9"/>
  <c r="P40" i="9"/>
  <c r="O40" i="9"/>
  <c r="N40" i="9"/>
  <c r="M40" i="9"/>
  <c r="L40" i="9"/>
  <c r="K40" i="9"/>
  <c r="J40" i="9"/>
  <c r="I40" i="9"/>
  <c r="H40" i="9"/>
  <c r="G40" i="9"/>
  <c r="F40" i="9"/>
  <c r="E40" i="9"/>
  <c r="C40" i="9"/>
  <c r="D38" i="9"/>
  <c r="D37" i="9"/>
  <c r="B37" i="9"/>
  <c r="D36" i="9"/>
  <c r="B36" i="9"/>
  <c r="D35" i="9"/>
  <c r="B35" i="9"/>
  <c r="D34" i="9"/>
  <c r="B34" i="9"/>
  <c r="D33" i="9"/>
  <c r="B33" i="9"/>
  <c r="D32" i="9"/>
  <c r="B32" i="9"/>
  <c r="D31" i="9"/>
  <c r="B31" i="9"/>
  <c r="D30" i="9"/>
  <c r="B30" i="9"/>
  <c r="D29" i="9"/>
  <c r="B29" i="9"/>
  <c r="D28" i="9"/>
  <c r="B28" i="9"/>
  <c r="D27" i="9"/>
  <c r="B27" i="9"/>
  <c r="D26" i="9"/>
  <c r="B26" i="9"/>
  <c r="D25" i="9"/>
  <c r="B25" i="9"/>
  <c r="D24" i="9"/>
  <c r="B24" i="9"/>
  <c r="B23" i="9"/>
  <c r="B22" i="9"/>
  <c r="B21" i="9"/>
  <c r="B20" i="9"/>
  <c r="B19" i="9"/>
  <c r="B18" i="9"/>
  <c r="B17" i="9"/>
  <c r="B16" i="9"/>
  <c r="B15" i="9"/>
  <c r="B14" i="9"/>
  <c r="B13" i="9"/>
  <c r="B12" i="9"/>
  <c r="B11" i="9"/>
  <c r="B10" i="9"/>
  <c r="B9" i="9"/>
  <c r="B8" i="9"/>
  <c r="B7" i="9"/>
  <c r="B6" i="9"/>
  <c r="B5" i="9"/>
  <c r="P41" i="6" l="1"/>
  <c r="O41" i="6"/>
  <c r="N41" i="6"/>
  <c r="M41" i="6"/>
  <c r="L41" i="6"/>
  <c r="K41" i="6"/>
  <c r="J41" i="6"/>
  <c r="I41" i="6"/>
  <c r="H41" i="6"/>
  <c r="G41" i="6"/>
  <c r="F41" i="6"/>
  <c r="E41" i="6"/>
  <c r="C41" i="6"/>
  <c r="P40" i="6"/>
  <c r="O40" i="6"/>
  <c r="N40" i="6"/>
  <c r="M40" i="6"/>
  <c r="L40" i="6"/>
  <c r="K40" i="6"/>
  <c r="J40" i="6"/>
  <c r="I40" i="6"/>
  <c r="H40" i="6"/>
  <c r="G40" i="6"/>
  <c r="F40" i="6"/>
  <c r="E40" i="6"/>
  <c r="C40" i="6"/>
  <c r="D38" i="6"/>
  <c r="D37" i="6"/>
  <c r="B37" i="6"/>
  <c r="D36" i="6"/>
  <c r="B36" i="6"/>
  <c r="D35" i="6"/>
  <c r="B35" i="6"/>
  <c r="D34" i="6"/>
  <c r="B34" i="6"/>
  <c r="D33" i="6"/>
  <c r="B33" i="6"/>
  <c r="D32" i="6"/>
  <c r="B32" i="6"/>
  <c r="D31" i="6"/>
  <c r="B31" i="6"/>
  <c r="D30" i="6"/>
  <c r="B30" i="6"/>
  <c r="D29" i="6"/>
  <c r="B29" i="6"/>
  <c r="D28" i="6"/>
  <c r="B28" i="6"/>
  <c r="D27" i="6"/>
  <c r="B27" i="6"/>
  <c r="D26" i="6"/>
  <c r="B26" i="6"/>
  <c r="D25" i="6"/>
  <c r="B25" i="6"/>
  <c r="D24" i="6"/>
  <c r="B24" i="6"/>
  <c r="B23" i="6"/>
  <c r="B22" i="6"/>
  <c r="B21" i="6"/>
  <c r="B20" i="6"/>
  <c r="B19" i="6"/>
  <c r="B18" i="6"/>
  <c r="B17" i="6"/>
  <c r="B16" i="6"/>
  <c r="B15" i="6"/>
  <c r="B14" i="6"/>
  <c r="B13" i="6"/>
  <c r="B12" i="6"/>
  <c r="B11" i="6"/>
  <c r="B10" i="6"/>
  <c r="B9" i="6"/>
  <c r="B8" i="6"/>
  <c r="B7" i="6"/>
  <c r="B6" i="6"/>
  <c r="B5" i="6"/>
</calcChain>
</file>

<file path=xl/sharedStrings.xml><?xml version="1.0" encoding="utf-8"?>
<sst xmlns="http://schemas.openxmlformats.org/spreadsheetml/2006/main" count="130" uniqueCount="22">
  <si>
    <t>Area</t>
  </si>
  <si>
    <t>Year</t>
  </si>
  <si>
    <t>Cadmium</t>
  </si>
  <si>
    <t>[t/a]</t>
  </si>
  <si>
    <t>Lead</t>
  </si>
  <si>
    <t>Mercury</t>
  </si>
  <si>
    <t>Copper</t>
  </si>
  <si>
    <t>Zinc</t>
  </si>
  <si>
    <t>Ammonium</t>
  </si>
  <si>
    <t>[kt/a]</t>
  </si>
  <si>
    <t>Nitrate</t>
  </si>
  <si>
    <t>PO4-P</t>
  </si>
  <si>
    <t>N-Total</t>
  </si>
  <si>
    <t>P-Total</t>
  </si>
  <si>
    <t>SPM</t>
  </si>
  <si>
    <t>RunOff</t>
  </si>
  <si>
    <t>1000m³/d</t>
  </si>
  <si>
    <t>10^6m3/day</t>
  </si>
  <si>
    <t>g-HCH</t>
  </si>
  <si>
    <t>[kg/a]</t>
  </si>
  <si>
    <t>Atlantic (ESP)</t>
  </si>
  <si>
    <t>PCBs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</si>
</sst>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"/>
    <numFmt numFmtId="165" formatCode="_-* #,##0_-;\-* #,##0_-;_-* &quot;-&quot;??_-;_-@_-"/>
  </numFmts>
  <fonts count="4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4" fontId="0" fillId="0" borderId="0" xfId="0" applyNumberForma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" fontId="0" fillId="0" borderId="0" xfId="0" applyNumberFormat="1"/>
    <xf numFmtId="0" fontId="1" fillId="2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center" wrapText="1"/>
    </xf>
    <xf numFmtId="0" fontId="2" fillId="5" borderId="0" xfId="0" applyFont="1" applyFill="1" applyAlignment="1">
      <alignment horizontal="left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164" fontId="0" fillId="2" borderId="0" xfId="0" applyNumberFormat="1" applyFill="1" applyAlignment="1">
      <alignment horizontal="center" vertical="center"/>
    </xf>
    <xf numFmtId="165" fontId="0" fillId="0" borderId="0" xfId="1" applyNumberFormat="1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>
        <c:manualLayout>
          <c:layoutTarget val="inner"/>
          <c:xMode val="edge"/>
          <c:yMode val="edge"/>
          <c:x val="0.17692514998125233"/>
          <c:y val="7.402046735859262E-2"/>
          <c:w val="0.766051040494938"/>
          <c:h val="0.79383002435898831"/>
        </c:manualLayout>
      </c:layout>
      <c:scatterChart>
        <c:scatterStyle val="lineMarker"/>
        <c:varyColors val="0"/>
        <c:ser>
          <c:idx val="0"/>
          <c:order val="0"/>
          <c:tx>
            <c:strRef>
              <c:f>[2]Spain_Riverine_data!$D$4</c:f>
              <c:strCache>
                <c:ptCount val="1"/>
              </c:strCache>
            </c:strRef>
          </c:tx>
          <c:spPr>
            <a:ln w="19050" cap="rnd">
              <a:solidFill>
                <a:srgbClr val="3399F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[2]Spain_Riverine_data!$B$5:$B$38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[2]Spain_Riverine_data!$D$5:$D$38</c:f>
              <c:numCache>
                <c:formatCode>0.0</c:formatCode>
                <c:ptCount val="34"/>
                <c:pt idx="19">
                  <c:v>58.796002664016498</c:v>
                </c:pt>
                <c:pt idx="20">
                  <c:v>71.859449999999995</c:v>
                </c:pt>
                <c:pt idx="21">
                  <c:v>69.425048207337397</c:v>
                </c:pt>
                <c:pt idx="22">
                  <c:v>55.977262624363696</c:v>
                </c:pt>
                <c:pt idx="23">
                  <c:v>99.012051531951798</c:v>
                </c:pt>
                <c:pt idx="24">
                  <c:v>93.671606599774506</c:v>
                </c:pt>
                <c:pt idx="25">
                  <c:v>75.728809572500296</c:v>
                </c:pt>
                <c:pt idx="26">
                  <c:v>99.752160267902696</c:v>
                </c:pt>
                <c:pt idx="27">
                  <c:v>54.136707664626897</c:v>
                </c:pt>
                <c:pt idx="28">
                  <c:v>87.752953864676996</c:v>
                </c:pt>
                <c:pt idx="29">
                  <c:v>84.902547161241998</c:v>
                </c:pt>
                <c:pt idx="30">
                  <c:v>84.2722027588717</c:v>
                </c:pt>
                <c:pt idx="31">
                  <c:v>90.382666101564411</c:v>
                </c:pt>
                <c:pt idx="32">
                  <c:v>75.298360087976704</c:v>
                </c:pt>
                <c:pt idx="33">
                  <c:v>51.716642262606697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21A-407A-A446-AE9B02FF1E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2585024"/>
        <c:axId val="752587904"/>
      </c:scatterChart>
      <c:valAx>
        <c:axId val="752585024"/>
        <c:scaling>
          <c:orientation val="minMax"/>
          <c:min val="1990"/>
        </c:scaling>
        <c:delete val="0"/>
        <c:axPos val="b"/>
        <c:numFmt formatCode="General" sourceLinked="1"/>
        <c:majorTickMark val="cross"/>
        <c:minorTickMark val="in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752587904"/>
        <c:crosses val="autoZero"/>
        <c:crossBetween val="midCat"/>
        <c:majorUnit val="5"/>
      </c:valAx>
      <c:valAx>
        <c:axId val="752587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/>
                  <a:t>Runoff (10</a:t>
                </a:r>
                <a:r>
                  <a:rPr lang="hu-HU" b="1" baseline="30000"/>
                  <a:t>6</a:t>
                </a:r>
                <a:r>
                  <a:rPr lang="hu-HU" b="1"/>
                  <a:t> m</a:t>
                </a:r>
                <a:r>
                  <a:rPr lang="hu-HU" b="1" baseline="30000"/>
                  <a:t>3</a:t>
                </a:r>
                <a:r>
                  <a:rPr lang="hu-HU" b="1"/>
                  <a:t> day</a:t>
                </a:r>
                <a:r>
                  <a:rPr lang="hu-HU" b="1" baseline="30000"/>
                  <a:t>-1</a:t>
                </a:r>
                <a:r>
                  <a:rPr lang="hu-HU" b="1"/>
                  <a:t>)</a:t>
                </a:r>
                <a:endParaRPr lang="nb-NO" b="1"/>
              </a:p>
            </c:rich>
          </c:tx>
          <c:layout>
            <c:manualLayout>
              <c:xMode val="edge"/>
              <c:yMode val="edge"/>
              <c:x val="5.9523809523809521E-3"/>
              <c:y val="0.1946330360157262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7525850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Lead</a:t>
            </a:r>
          </a:p>
        </c:rich>
      </c:tx>
      <c:layout>
        <c:manualLayout>
          <c:xMode val="edge"/>
          <c:yMode val="edge"/>
          <c:x val="0.81827373605258913"/>
          <c:y val="5.175213579434434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5311562617172852"/>
          <c:y val="5.0968369617698212E-2"/>
          <c:w val="0.79283675478065241"/>
          <c:h val="0.81688212209988276"/>
        </c:manualLayout>
      </c:layout>
      <c:scatterChart>
        <c:scatterStyle val="lineMarker"/>
        <c:varyColors val="0"/>
        <c:ser>
          <c:idx val="0"/>
          <c:order val="0"/>
          <c:tx>
            <c:strRef>
              <c:f>[2]Spain_Riverine_data!$F$4</c:f>
              <c:strCache>
                <c:ptCount val="1"/>
              </c:strCache>
            </c:strRef>
          </c:tx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xVal>
            <c:numRef>
              <c:f>[2]Spain_Riverine_data!$B$5:$B$38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[2]Spain_Riverine_data!$F$5:$F$38</c:f>
              <c:numCache>
                <c:formatCode>0.0</c:formatCode>
                <c:ptCount val="34"/>
                <c:pt idx="1">
                  <c:v>7.70235264</c:v>
                </c:pt>
                <c:pt idx="2">
                  <c:v>2.6073964799999998</c:v>
                </c:pt>
                <c:pt idx="3">
                  <c:v>0.94022331400000003</c:v>
                </c:pt>
                <c:pt idx="4">
                  <c:v>2.2387055999999999</c:v>
                </c:pt>
                <c:pt idx="5">
                  <c:v>1.32841458</c:v>
                </c:pt>
                <c:pt idx="7">
                  <c:v>16.774999999999999</c:v>
                </c:pt>
                <c:pt idx="8">
                  <c:v>54.027944900000001</c:v>
                </c:pt>
                <c:pt idx="9">
                  <c:v>33.489094999999999</c:v>
                </c:pt>
                <c:pt idx="10">
                  <c:v>23.332194999999999</c:v>
                </c:pt>
                <c:pt idx="11">
                  <c:v>36.134223650000003</c:v>
                </c:pt>
                <c:pt idx="12">
                  <c:v>36.783209999999997</c:v>
                </c:pt>
                <c:pt idx="13">
                  <c:v>122.764353</c:v>
                </c:pt>
                <c:pt idx="14">
                  <c:v>179.80920399999999</c:v>
                </c:pt>
                <c:pt idx="15">
                  <c:v>109.89126589999999</c:v>
                </c:pt>
                <c:pt idx="16">
                  <c:v>123.6219201</c:v>
                </c:pt>
                <c:pt idx="17">
                  <c:v>66.403903920000005</c:v>
                </c:pt>
                <c:pt idx="18">
                  <c:v>35.769086710000003</c:v>
                </c:pt>
                <c:pt idx="19">
                  <c:v>14.605681669999999</c:v>
                </c:pt>
                <c:pt idx="20">
                  <c:v>12.749531230000001</c:v>
                </c:pt>
                <c:pt idx="21">
                  <c:v>10.657984770000001</c:v>
                </c:pt>
                <c:pt idx="22">
                  <c:v>6.5262287646433599</c:v>
                </c:pt>
                <c:pt idx="23">
                  <c:v>8.8644510996810499</c:v>
                </c:pt>
                <c:pt idx="24">
                  <c:v>8.7566772596589555</c:v>
                </c:pt>
                <c:pt idx="25">
                  <c:v>9.6814400051697795</c:v>
                </c:pt>
                <c:pt idx="26">
                  <c:v>52.293241619252001</c:v>
                </c:pt>
                <c:pt idx="27">
                  <c:v>22.1035613167228</c:v>
                </c:pt>
                <c:pt idx="28">
                  <c:v>39.718232981215301</c:v>
                </c:pt>
                <c:pt idx="29">
                  <c:v>11.529133947602899</c:v>
                </c:pt>
                <c:pt idx="30">
                  <c:v>16.2134199362646</c:v>
                </c:pt>
                <c:pt idx="31">
                  <c:v>6.8141415005887396</c:v>
                </c:pt>
                <c:pt idx="32">
                  <c:v>6.8213997366219496</c:v>
                </c:pt>
                <c:pt idx="33">
                  <c:v>12.176752032638101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5AE-4050-A251-691A6372BF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2585024"/>
        <c:axId val="752587904"/>
      </c:scatterChart>
      <c:valAx>
        <c:axId val="752585024"/>
        <c:scaling>
          <c:orientation val="minMax"/>
          <c:min val="1990"/>
        </c:scaling>
        <c:delete val="0"/>
        <c:axPos val="b"/>
        <c:numFmt formatCode="General" sourceLinked="1"/>
        <c:majorTickMark val="cross"/>
        <c:minorTickMark val="in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752587904"/>
        <c:crosses val="autoZero"/>
        <c:crossBetween val="midCat"/>
        <c:majorUnit val="5"/>
      </c:valAx>
      <c:valAx>
        <c:axId val="752587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/>
                  <a:t>Lead (tons</a:t>
                </a:r>
                <a:r>
                  <a:rPr lang="hu-HU" b="1" baseline="0"/>
                  <a:t> annum</a:t>
                </a:r>
                <a:r>
                  <a:rPr lang="hu-HU" b="1" baseline="30000"/>
                  <a:t>-1</a:t>
                </a:r>
                <a:r>
                  <a:rPr lang="hu-HU" b="1"/>
                  <a:t>)</a:t>
                </a:r>
                <a:endParaRPr lang="nb-NO" b="1"/>
              </a:p>
            </c:rich>
          </c:tx>
          <c:layout>
            <c:manualLayout>
              <c:xMode val="edge"/>
              <c:yMode val="edge"/>
              <c:x val="0"/>
              <c:y val="0.13930800143757963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752585024"/>
        <c:crosses val="autoZero"/>
        <c:crossBetween val="midCat"/>
      </c:valAx>
    </c:plotArea>
    <c:plotVisOnly val="1"/>
    <c:dispBlanksAs val="span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0">
      <a:solidFill>
        <a:schemeClr val="bg1">
          <a:lumMod val="65000"/>
        </a:schemeClr>
      </a:solidFill>
    </a:ln>
  </c:spPr>
  <c:txPr>
    <a:bodyPr/>
    <a:lstStyle/>
    <a:p>
      <a:pPr>
        <a:defRPr sz="1400"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Mercury</a:t>
            </a:r>
          </a:p>
        </c:rich>
      </c:tx>
      <c:layout>
        <c:manualLayout>
          <c:xMode val="edge"/>
          <c:yMode val="edge"/>
          <c:x val="0.77749154100092688"/>
          <c:y val="5.157113638351923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5311562617172852"/>
          <c:y val="5.0968369617698212E-2"/>
          <c:w val="0.79283675478065241"/>
          <c:h val="0.81688212209988276"/>
        </c:manualLayout>
      </c:layout>
      <c:scatterChart>
        <c:scatterStyle val="lineMarker"/>
        <c:varyColors val="0"/>
        <c:ser>
          <c:idx val="0"/>
          <c:order val="0"/>
          <c:tx>
            <c:strRef>
              <c:f>[2]Spain_Riverine_data!$G$4</c:f>
              <c:strCache>
                <c:ptCount val="1"/>
              </c:strCache>
            </c:strRef>
          </c:tx>
          <c:spPr>
            <a:ln w="19050">
              <a:solidFill>
                <a:srgbClr val="C00000"/>
              </a:solidFill>
            </a:ln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xVal>
            <c:numRef>
              <c:f>[2]Spain_Riverine_data!$B$5:$B$38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[2]Spain_Riverine_data!$G$5:$G$38</c:f>
              <c:numCache>
                <c:formatCode>0.0</c:formatCode>
                <c:ptCount val="34"/>
                <c:pt idx="7">
                  <c:v>2.6189379000000002</c:v>
                </c:pt>
                <c:pt idx="8">
                  <c:v>0.40749999999999997</c:v>
                </c:pt>
                <c:pt idx="9">
                  <c:v>8.4934999999999992</c:v>
                </c:pt>
                <c:pt idx="10">
                  <c:v>4.5783950000000004</c:v>
                </c:pt>
                <c:pt idx="11">
                  <c:v>6.5084637650000001</c:v>
                </c:pt>
                <c:pt idx="12">
                  <c:v>5.9315150000000001</c:v>
                </c:pt>
                <c:pt idx="13">
                  <c:v>6.112151474</c:v>
                </c:pt>
                <c:pt idx="14">
                  <c:v>1.7490894850000001</c:v>
                </c:pt>
                <c:pt idx="15">
                  <c:v>2.055973378</c:v>
                </c:pt>
                <c:pt idx="16">
                  <c:v>1.7868049880000001</c:v>
                </c:pt>
                <c:pt idx="17">
                  <c:v>1.7906816560000001</c:v>
                </c:pt>
                <c:pt idx="18">
                  <c:v>0.59049026400000004</c:v>
                </c:pt>
                <c:pt idx="19">
                  <c:v>0.19054082899999999</c:v>
                </c:pt>
                <c:pt idx="20">
                  <c:v>0.54086446300000002</c:v>
                </c:pt>
                <c:pt idx="21">
                  <c:v>0.228227239</c:v>
                </c:pt>
                <c:pt idx="22">
                  <c:v>8.1450278774331697E-2</c:v>
                </c:pt>
                <c:pt idx="23">
                  <c:v>0.12845943637032206</c:v>
                </c:pt>
                <c:pt idx="24">
                  <c:v>0.20498105976276351</c:v>
                </c:pt>
                <c:pt idx="25">
                  <c:v>0.12999485389721602</c:v>
                </c:pt>
                <c:pt idx="26">
                  <c:v>1.2666895888024301</c:v>
                </c:pt>
                <c:pt idx="27">
                  <c:v>3.1998801853962699E-2</c:v>
                </c:pt>
                <c:pt idx="28">
                  <c:v>7.6475446553805407E-2</c:v>
                </c:pt>
                <c:pt idx="29">
                  <c:v>8.5813119384581499E-2</c:v>
                </c:pt>
                <c:pt idx="30">
                  <c:v>3.58858136774911E-2</c:v>
                </c:pt>
                <c:pt idx="31">
                  <c:v>4.0114413806830201E-2</c:v>
                </c:pt>
                <c:pt idx="32">
                  <c:v>1.2562511108131599E-2</c:v>
                </c:pt>
                <c:pt idx="33">
                  <c:v>2.6554031147066101E-2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295-4CE8-9C60-3730341E79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2585024"/>
        <c:axId val="752587904"/>
      </c:scatterChart>
      <c:valAx>
        <c:axId val="752585024"/>
        <c:scaling>
          <c:orientation val="minMax"/>
          <c:min val="1990"/>
        </c:scaling>
        <c:delete val="0"/>
        <c:axPos val="b"/>
        <c:numFmt formatCode="General" sourceLinked="1"/>
        <c:majorTickMark val="cross"/>
        <c:minorTickMark val="in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752587904"/>
        <c:crosses val="autoZero"/>
        <c:crossBetween val="midCat"/>
        <c:majorUnit val="5"/>
      </c:valAx>
      <c:valAx>
        <c:axId val="752587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 baseline="0"/>
                  <a:t> Mercury </a:t>
                </a:r>
                <a:r>
                  <a:rPr lang="hu-HU" b="1"/>
                  <a:t>(tons</a:t>
                </a:r>
                <a:r>
                  <a:rPr lang="hu-HU" b="1" baseline="0"/>
                  <a:t> annum</a:t>
                </a:r>
                <a:r>
                  <a:rPr lang="hu-HU" b="1" baseline="30000"/>
                  <a:t>-1</a:t>
                </a:r>
                <a:r>
                  <a:rPr lang="hu-HU" b="1"/>
                  <a:t>)</a:t>
                </a:r>
                <a:endParaRPr lang="nb-NO" b="1"/>
              </a:p>
            </c:rich>
          </c:tx>
          <c:layout>
            <c:manualLayout>
              <c:xMode val="edge"/>
              <c:yMode val="edge"/>
              <c:x val="0"/>
              <c:y val="0.15774967963029518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752585024"/>
        <c:crosses val="autoZero"/>
        <c:crossBetween val="midCat"/>
        <c:majorUnit val="1"/>
      </c:valAx>
    </c:plotArea>
    <c:plotVisOnly val="1"/>
    <c:dispBlanksAs val="gap"/>
    <c:showDLblsOverMax val="0"/>
    <c:extLst/>
  </c:chart>
  <c:spPr>
    <a:ln>
      <a:solidFill>
        <a:schemeClr val="bg1">
          <a:lumMod val="65000"/>
        </a:schemeClr>
      </a:solidFill>
    </a:ln>
  </c:spPr>
  <c:txPr>
    <a:bodyPr/>
    <a:lstStyle/>
    <a:p>
      <a:pPr>
        <a:defRPr sz="1400"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Copper</a:t>
            </a:r>
          </a:p>
        </c:rich>
      </c:tx>
      <c:layout>
        <c:manualLayout>
          <c:xMode val="edge"/>
          <c:yMode val="edge"/>
          <c:x val="0.764782737968423"/>
          <c:y val="3.041810591275670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7974181729576261"/>
          <c:y val="5.0968369617698212E-2"/>
          <c:w val="0.7662106134634622"/>
          <c:h val="0.81688212209988276"/>
        </c:manualLayout>
      </c:layout>
      <c:scatterChart>
        <c:scatterStyle val="lineMarker"/>
        <c:varyColors val="0"/>
        <c:ser>
          <c:idx val="0"/>
          <c:order val="0"/>
          <c:tx>
            <c:strRef>
              <c:f>[2]Spain_Riverine_data!$H$4</c:f>
              <c:strCache>
                <c:ptCount val="1"/>
              </c:strCache>
            </c:strRef>
          </c:tx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xVal>
            <c:numRef>
              <c:f>[2]Spain_Riverine_data!$B$5:$B$38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[2]Spain_Riverine_data!$H$5:$H$38</c:f>
              <c:numCache>
                <c:formatCode>0.0</c:formatCode>
                <c:ptCount val="34"/>
                <c:pt idx="1">
                  <c:v>3.9536683199999998</c:v>
                </c:pt>
                <c:pt idx="2">
                  <c:v>1.7906140800000001</c:v>
                </c:pt>
                <c:pt idx="3">
                  <c:v>1.1123197709999999</c:v>
                </c:pt>
                <c:pt idx="4">
                  <c:v>21.48894576</c:v>
                </c:pt>
                <c:pt idx="5">
                  <c:v>6.9379200000000002E-3</c:v>
                </c:pt>
                <c:pt idx="7">
                  <c:v>123.675445</c:v>
                </c:pt>
                <c:pt idx="8">
                  <c:v>121.660928</c:v>
                </c:pt>
                <c:pt idx="9">
                  <c:v>100.9841</c:v>
                </c:pt>
                <c:pt idx="10">
                  <c:v>57.918419999999998</c:v>
                </c:pt>
                <c:pt idx="11">
                  <c:v>175.3391963</c:v>
                </c:pt>
                <c:pt idx="12">
                  <c:v>63.506439999999998</c:v>
                </c:pt>
                <c:pt idx="13">
                  <c:v>3834.0297909999999</c:v>
                </c:pt>
                <c:pt idx="14">
                  <c:v>3042.4533780000002</c:v>
                </c:pt>
                <c:pt idx="15">
                  <c:v>5167.1701469999998</c:v>
                </c:pt>
                <c:pt idx="16">
                  <c:v>2696.2239599999998</c:v>
                </c:pt>
                <c:pt idx="17">
                  <c:v>683.66221240000004</c:v>
                </c:pt>
                <c:pt idx="18">
                  <c:v>345.85245209999999</c:v>
                </c:pt>
                <c:pt idx="19">
                  <c:v>98.648591490000001</c:v>
                </c:pt>
                <c:pt idx="20">
                  <c:v>94.69210339</c:v>
                </c:pt>
                <c:pt idx="21">
                  <c:v>85.199854250000001</c:v>
                </c:pt>
                <c:pt idx="22">
                  <c:v>75.716979802669655</c:v>
                </c:pt>
                <c:pt idx="23">
                  <c:v>98.78827564737918</c:v>
                </c:pt>
                <c:pt idx="24">
                  <c:v>118.10636563897654</c:v>
                </c:pt>
                <c:pt idx="25">
                  <c:v>130.13162961914554</c:v>
                </c:pt>
                <c:pt idx="26">
                  <c:v>2268.4107928619201</c:v>
                </c:pt>
                <c:pt idx="27">
                  <c:v>1910.1230552403899</c:v>
                </c:pt>
                <c:pt idx="28">
                  <c:v>3405.5509796308402</c:v>
                </c:pt>
                <c:pt idx="29">
                  <c:v>533.45416625740097</c:v>
                </c:pt>
                <c:pt idx="30">
                  <c:v>673.151529799537</c:v>
                </c:pt>
                <c:pt idx="31">
                  <c:v>611.23508694586405</c:v>
                </c:pt>
                <c:pt idx="32">
                  <c:v>648.68383607650696</c:v>
                </c:pt>
                <c:pt idx="33">
                  <c:v>1281.3630803559699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29B-462F-AEE4-C7D47E3825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2585024"/>
        <c:axId val="752587904"/>
      </c:scatterChart>
      <c:valAx>
        <c:axId val="752585024"/>
        <c:scaling>
          <c:orientation val="minMax"/>
          <c:min val="1990"/>
        </c:scaling>
        <c:delete val="0"/>
        <c:axPos val="b"/>
        <c:numFmt formatCode="General" sourceLinked="1"/>
        <c:majorTickMark val="cross"/>
        <c:minorTickMark val="in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752587904"/>
        <c:crosses val="autoZero"/>
        <c:crossBetween val="midCat"/>
        <c:majorUnit val="5"/>
      </c:valAx>
      <c:valAx>
        <c:axId val="752587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 baseline="0"/>
                  <a:t> Copper </a:t>
                </a:r>
                <a:r>
                  <a:rPr lang="hu-HU" b="1"/>
                  <a:t>(tons</a:t>
                </a:r>
                <a:r>
                  <a:rPr lang="hu-HU" b="1" baseline="0"/>
                  <a:t> annum</a:t>
                </a:r>
                <a:r>
                  <a:rPr lang="hu-HU" b="1" baseline="30000"/>
                  <a:t>-1</a:t>
                </a:r>
                <a:r>
                  <a:rPr lang="hu-HU" b="1"/>
                  <a:t>)</a:t>
                </a:r>
                <a:endParaRPr lang="nb-NO" b="1"/>
              </a:p>
            </c:rich>
          </c:tx>
          <c:layout>
            <c:manualLayout>
              <c:xMode val="edge"/>
              <c:yMode val="edge"/>
              <c:x val="0"/>
              <c:y val="0.15774967963029518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752585024"/>
        <c:crosses val="autoZero"/>
        <c:crossBetween val="midCat"/>
      </c:valAx>
    </c:plotArea>
    <c:plotVisOnly val="1"/>
    <c:dispBlanksAs val="gap"/>
    <c:showDLblsOverMax val="0"/>
    <c:extLst/>
  </c:chart>
  <c:spPr>
    <a:ln>
      <a:solidFill>
        <a:schemeClr val="bg1">
          <a:lumMod val="65000"/>
        </a:schemeClr>
      </a:solidFill>
    </a:ln>
  </c:spPr>
  <c:txPr>
    <a:bodyPr/>
    <a:lstStyle/>
    <a:p>
      <a:pPr>
        <a:defRPr sz="1400"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Zink</a:t>
            </a:r>
          </a:p>
        </c:rich>
      </c:tx>
      <c:layout>
        <c:manualLayout>
          <c:xMode val="edge"/>
          <c:yMode val="edge"/>
          <c:x val="0.83355787866924458"/>
          <c:y val="3.05084928476155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7678335733490746"/>
          <c:y val="5.0968369617698212E-2"/>
          <c:w val="0.7691690734243174"/>
          <c:h val="0.81688212209988276"/>
        </c:manualLayout>
      </c:layout>
      <c:scatterChart>
        <c:scatterStyle val="lineMarker"/>
        <c:varyColors val="0"/>
        <c:ser>
          <c:idx val="0"/>
          <c:order val="0"/>
          <c:tx>
            <c:strRef>
              <c:f>[2]Spain_Riverine_data!$I$4</c:f>
              <c:strCache>
                <c:ptCount val="1"/>
              </c:strCache>
            </c:strRef>
          </c:tx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xVal>
            <c:numRef>
              <c:f>[2]Spain_Riverine_data!$B$5:$B$38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[2]Spain_Riverine_data!$I$5:$I$38</c:f>
              <c:numCache>
                <c:formatCode>0.0</c:formatCode>
                <c:ptCount val="34"/>
                <c:pt idx="1">
                  <c:v>262.257318</c:v>
                </c:pt>
                <c:pt idx="2">
                  <c:v>70.573100400000001</c:v>
                </c:pt>
                <c:pt idx="3">
                  <c:v>424.8282888</c:v>
                </c:pt>
                <c:pt idx="4">
                  <c:v>96.58719936</c:v>
                </c:pt>
                <c:pt idx="5">
                  <c:v>8.57650428</c:v>
                </c:pt>
                <c:pt idx="6">
                  <c:v>124.6384714</c:v>
                </c:pt>
                <c:pt idx="7">
                  <c:v>3062.875</c:v>
                </c:pt>
                <c:pt idx="8">
                  <c:v>1278.5519360000001</c:v>
                </c:pt>
                <c:pt idx="9">
                  <c:v>229.08095</c:v>
                </c:pt>
                <c:pt idx="10">
                  <c:v>318.89675</c:v>
                </c:pt>
                <c:pt idx="11">
                  <c:v>1246.9378770000001</c:v>
                </c:pt>
                <c:pt idx="12">
                  <c:v>852.57336499999997</c:v>
                </c:pt>
                <c:pt idx="13">
                  <c:v>8908.4421989999992</c:v>
                </c:pt>
                <c:pt idx="14">
                  <c:v>6164.6901790000002</c:v>
                </c:pt>
                <c:pt idx="15">
                  <c:v>11368.88414</c:v>
                </c:pt>
                <c:pt idx="16">
                  <c:v>5684.3880719999997</c:v>
                </c:pt>
                <c:pt idx="17">
                  <c:v>1442.542571</c:v>
                </c:pt>
                <c:pt idx="18">
                  <c:v>740.45326069999999</c:v>
                </c:pt>
                <c:pt idx="19">
                  <c:v>181.8389608</c:v>
                </c:pt>
                <c:pt idx="20">
                  <c:v>224.00446640000001</c:v>
                </c:pt>
                <c:pt idx="21">
                  <c:v>328.86935110000002</c:v>
                </c:pt>
                <c:pt idx="22">
                  <c:v>252.085832980254</c:v>
                </c:pt>
                <c:pt idx="23">
                  <c:v>112.8389424580506</c:v>
                </c:pt>
                <c:pt idx="24">
                  <c:v>234.05839722794701</c:v>
                </c:pt>
                <c:pt idx="25">
                  <c:v>187.01993791421248</c:v>
                </c:pt>
                <c:pt idx="26">
                  <c:v>4739.2277319886398</c:v>
                </c:pt>
                <c:pt idx="27">
                  <c:v>3700.7164951380801</c:v>
                </c:pt>
                <c:pt idx="28">
                  <c:v>7162.8075220559504</c:v>
                </c:pt>
                <c:pt idx="29">
                  <c:v>1081.57</c:v>
                </c:pt>
                <c:pt idx="30">
                  <c:v>1177.0452492618599</c:v>
                </c:pt>
                <c:pt idx="31">
                  <c:v>1212.4256970056599</c:v>
                </c:pt>
                <c:pt idx="32">
                  <c:v>1329.6473030285599</c:v>
                </c:pt>
                <c:pt idx="33">
                  <c:v>3472.9280856888799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5D5-4E7A-B142-6B79352776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2585024"/>
        <c:axId val="752587904"/>
      </c:scatterChart>
      <c:valAx>
        <c:axId val="752585024"/>
        <c:scaling>
          <c:orientation val="minMax"/>
          <c:min val="1990"/>
        </c:scaling>
        <c:delete val="0"/>
        <c:axPos val="b"/>
        <c:numFmt formatCode="General" sourceLinked="1"/>
        <c:majorTickMark val="cross"/>
        <c:minorTickMark val="in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752587904"/>
        <c:crosses val="autoZero"/>
        <c:crossBetween val="midCat"/>
        <c:majorUnit val="5"/>
      </c:valAx>
      <c:valAx>
        <c:axId val="752587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 baseline="0"/>
                  <a:t> Zink  </a:t>
                </a:r>
                <a:r>
                  <a:rPr lang="hu-HU" b="1"/>
                  <a:t>(tons</a:t>
                </a:r>
                <a:r>
                  <a:rPr lang="hu-HU" b="1" baseline="0"/>
                  <a:t> annum</a:t>
                </a:r>
                <a:r>
                  <a:rPr lang="hu-HU" b="1" baseline="30000"/>
                  <a:t>-1</a:t>
                </a:r>
                <a:r>
                  <a:rPr lang="hu-HU" b="1"/>
                  <a:t>)</a:t>
                </a:r>
                <a:endParaRPr lang="nb-NO" b="1"/>
              </a:p>
            </c:rich>
          </c:tx>
          <c:layout>
            <c:manualLayout>
              <c:xMode val="edge"/>
              <c:yMode val="edge"/>
              <c:x val="0"/>
              <c:y val="0.15774967963029518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752585024"/>
        <c:crosses val="autoZero"/>
        <c:crossBetween val="midCat"/>
      </c:valAx>
    </c:plotArea>
    <c:plotVisOnly val="1"/>
    <c:dispBlanksAs val="gap"/>
    <c:showDLblsOverMax val="0"/>
    <c:extLst/>
  </c:chart>
  <c:spPr>
    <a:ln>
      <a:solidFill>
        <a:schemeClr val="bg1">
          <a:lumMod val="65000"/>
        </a:schemeClr>
      </a:solidFill>
    </a:ln>
  </c:spPr>
  <c:txPr>
    <a:bodyPr/>
    <a:lstStyle/>
    <a:p>
      <a:pPr>
        <a:defRPr sz="1400"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hu-HU" sz="1400"/>
              <a:t>PCBs</a:t>
            </a:r>
            <a:endParaRPr lang="en-US" sz="1400"/>
          </a:p>
        </c:rich>
      </c:tx>
      <c:layout>
        <c:manualLayout>
          <c:xMode val="edge"/>
          <c:yMode val="edge"/>
          <c:x val="0.78247029889053088"/>
          <c:y val="7.234067657655275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4719875772635599"/>
          <c:y val="5.0968369617698212E-2"/>
          <c:w val="0.79875367303286882"/>
          <c:h val="0.81688212209988276"/>
        </c:manualLayout>
      </c:layout>
      <c:scatterChart>
        <c:scatterStyle val="lineMarker"/>
        <c:varyColors val="0"/>
        <c:ser>
          <c:idx val="0"/>
          <c:order val="0"/>
          <c:tx>
            <c:strRef>
              <c:f>[2]Spain_Riverine_data!$J$4</c:f>
              <c:strCache>
                <c:ptCount val="1"/>
              </c:strCache>
            </c:strRef>
          </c:tx>
          <c:spPr>
            <a:ln w="19050">
              <a:solidFill>
                <a:srgbClr val="C00000"/>
              </a:solidFill>
            </a:ln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xVal>
            <c:numRef>
              <c:f>[2]Spain_Riverine_data!$B$5:$B$38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[2]Spain_Riverine_data!$J$5:$J$38</c:f>
              <c:numCache>
                <c:formatCode>0.00</c:formatCode>
                <c:ptCount val="34"/>
                <c:pt idx="9">
                  <c:v>157.9425</c:v>
                </c:pt>
                <c:pt idx="10">
                  <c:v>4.2460000000000004</c:v>
                </c:pt>
                <c:pt idx="11">
                  <c:v>32.061963730000002</c:v>
                </c:pt>
                <c:pt idx="12">
                  <c:v>27.389994999999999</c:v>
                </c:pt>
                <c:pt idx="13">
                  <c:v>109.28078600000001</c:v>
                </c:pt>
                <c:pt idx="14">
                  <c:v>173.9763548</c:v>
                </c:pt>
                <c:pt idx="15">
                  <c:v>122.0991447</c:v>
                </c:pt>
                <c:pt idx="16">
                  <c:v>353.73987369999998</c:v>
                </c:pt>
                <c:pt idx="17">
                  <c:v>66.441561059999998</c:v>
                </c:pt>
                <c:pt idx="18">
                  <c:v>20.597319169999999</c:v>
                </c:pt>
                <c:pt idx="19">
                  <c:v>22.54300447</c:v>
                </c:pt>
                <c:pt idx="20">
                  <c:v>28.71654848</c:v>
                </c:pt>
                <c:pt idx="22">
                  <c:v>178.947</c:v>
                </c:pt>
                <c:pt idx="23">
                  <c:v>116.5731904475</c:v>
                </c:pt>
                <c:pt idx="24">
                  <c:v>401.79542831519996</c:v>
                </c:pt>
                <c:pt idx="25">
                  <c:v>198.06301862800001</c:v>
                </c:pt>
                <c:pt idx="26">
                  <c:v>239.903446371667</c:v>
                </c:pt>
                <c:pt idx="27">
                  <c:v>2.1556989739999999</c:v>
                </c:pt>
                <c:pt idx="28">
                  <c:v>2.8956130600900001</c:v>
                </c:pt>
                <c:pt idx="29">
                  <c:v>0</c:v>
                </c:pt>
                <c:pt idx="30">
                  <c:v>0.85862591995549997</c:v>
                </c:pt>
                <c:pt idx="31">
                  <c:v>1.84390992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E68-4103-A02C-119B86349E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2585024"/>
        <c:axId val="752587904"/>
      </c:scatterChart>
      <c:valAx>
        <c:axId val="752585024"/>
        <c:scaling>
          <c:orientation val="minMax"/>
          <c:min val="1990"/>
        </c:scaling>
        <c:delete val="0"/>
        <c:axPos val="b"/>
        <c:numFmt formatCode="General" sourceLinked="1"/>
        <c:majorTickMark val="cross"/>
        <c:minorTickMark val="in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752587904"/>
        <c:crosses val="autoZero"/>
        <c:crossBetween val="midCat"/>
        <c:majorUnit val="5"/>
      </c:valAx>
      <c:valAx>
        <c:axId val="752587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 baseline="0"/>
                  <a:t> PCBs </a:t>
                </a:r>
                <a:r>
                  <a:rPr lang="hu-HU" b="1"/>
                  <a:t>(kg</a:t>
                </a:r>
                <a:r>
                  <a:rPr lang="hu-HU" b="1" baseline="0"/>
                  <a:t> annum</a:t>
                </a:r>
                <a:r>
                  <a:rPr lang="hu-HU" b="1" baseline="30000"/>
                  <a:t>-1</a:t>
                </a:r>
                <a:r>
                  <a:rPr lang="hu-HU" b="1"/>
                  <a:t>)</a:t>
                </a:r>
                <a:endParaRPr lang="nb-NO" b="1"/>
              </a:p>
            </c:rich>
          </c:tx>
          <c:layout>
            <c:manualLayout>
              <c:xMode val="edge"/>
              <c:yMode val="edge"/>
              <c:x val="0"/>
              <c:y val="0.15774967963029518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752585024"/>
        <c:crosses val="autoZero"/>
        <c:crossBetween val="midCat"/>
      </c:valAx>
    </c:plotArea>
    <c:plotVisOnly val="1"/>
    <c:dispBlanksAs val="gap"/>
    <c:showDLblsOverMax val="0"/>
    <c:extLst/>
  </c:chart>
  <c:spPr>
    <a:ln>
      <a:solidFill>
        <a:schemeClr val="bg1">
          <a:lumMod val="65000"/>
        </a:schemeClr>
      </a:solidFill>
    </a:ln>
  </c:spPr>
  <c:txPr>
    <a:bodyPr/>
    <a:lstStyle/>
    <a:p>
      <a:pPr>
        <a:defRPr sz="1400"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g-HCH</a:t>
            </a:r>
          </a:p>
        </c:rich>
      </c:tx>
      <c:layout>
        <c:manualLayout>
          <c:xMode val="edge"/>
          <c:yMode val="edge"/>
          <c:x val="0.78247029889053088"/>
          <c:y val="7.234067657655275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5254372307595132"/>
          <c:y val="5.0968369617698212E-2"/>
          <c:w val="0.79309980735119923"/>
          <c:h val="0.81688212209988276"/>
        </c:manualLayout>
      </c:layout>
      <c:scatterChart>
        <c:scatterStyle val="lineMarker"/>
        <c:varyColors val="0"/>
        <c:ser>
          <c:idx val="0"/>
          <c:order val="0"/>
          <c:tx>
            <c:strRef>
              <c:f>[2]Spain_Riverine_data!$K$4</c:f>
              <c:strCache>
                <c:ptCount val="1"/>
              </c:strCache>
            </c:strRef>
          </c:tx>
          <c:spPr>
            <a:ln w="19050">
              <a:solidFill>
                <a:srgbClr val="C00000"/>
              </a:solidFill>
            </a:ln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xVal>
            <c:numRef>
              <c:f>[2]Spain_Riverine_data!$B$5:$B$38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[2]Spain_Riverine_data!$K$5:$K$38</c:f>
              <c:numCache>
                <c:formatCode>0.0</c:formatCode>
                <c:ptCount val="34"/>
                <c:pt idx="7">
                  <c:v>203.4962055</c:v>
                </c:pt>
                <c:pt idx="8">
                  <c:v>14.975804999999999</c:v>
                </c:pt>
                <c:pt idx="9">
                  <c:v>120.6705</c:v>
                </c:pt>
                <c:pt idx="10">
                  <c:v>24.468444999999999</c:v>
                </c:pt>
                <c:pt idx="11">
                  <c:v>19.359137839999999</c:v>
                </c:pt>
                <c:pt idx="12">
                  <c:v>17.098334999999999</c:v>
                </c:pt>
                <c:pt idx="13">
                  <c:v>21.397080649999999</c:v>
                </c:pt>
                <c:pt idx="14">
                  <c:v>46.41436324</c:v>
                </c:pt>
                <c:pt idx="15">
                  <c:v>32.666376509999999</c:v>
                </c:pt>
                <c:pt idx="16">
                  <c:v>99.791091300000005</c:v>
                </c:pt>
                <c:pt idx="17">
                  <c:v>26.676847460000001</c:v>
                </c:pt>
                <c:pt idx="18">
                  <c:v>22.36390767</c:v>
                </c:pt>
                <c:pt idx="19">
                  <c:v>14.96330015</c:v>
                </c:pt>
                <c:pt idx="20">
                  <c:v>22.713919929999999</c:v>
                </c:pt>
                <c:pt idx="21">
                  <c:v>59.877476450000003</c:v>
                </c:pt>
                <c:pt idx="22">
                  <c:v>23.888704991314462</c:v>
                </c:pt>
                <c:pt idx="23">
                  <c:v>35.753589793780748</c:v>
                </c:pt>
                <c:pt idx="24">
                  <c:v>31.786816463994558</c:v>
                </c:pt>
                <c:pt idx="25">
                  <c:v>30.790613838756961</c:v>
                </c:pt>
                <c:pt idx="26">
                  <c:v>60.971991364312501</c:v>
                </c:pt>
                <c:pt idx="27">
                  <c:v>6.6933205309391903</c:v>
                </c:pt>
                <c:pt idx="28">
                  <c:v>11.6843190620885</c:v>
                </c:pt>
                <c:pt idx="29">
                  <c:v>4.0594599999999996</c:v>
                </c:pt>
                <c:pt idx="30">
                  <c:v>1.12439580066175</c:v>
                </c:pt>
                <c:pt idx="31">
                  <c:v>5.92803748562274</c:v>
                </c:pt>
                <c:pt idx="32">
                  <c:v>0.43041771915473998</c:v>
                </c:pt>
                <c:pt idx="33">
                  <c:v>5.4245656200011796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F46-420A-A5D2-5B7E645F14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2585024"/>
        <c:axId val="752587904"/>
      </c:scatterChart>
      <c:valAx>
        <c:axId val="752585024"/>
        <c:scaling>
          <c:orientation val="minMax"/>
          <c:min val="1990"/>
        </c:scaling>
        <c:delete val="0"/>
        <c:axPos val="b"/>
        <c:numFmt formatCode="General" sourceLinked="1"/>
        <c:majorTickMark val="cross"/>
        <c:minorTickMark val="in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752587904"/>
        <c:crosses val="autoZero"/>
        <c:crossBetween val="midCat"/>
        <c:majorUnit val="5"/>
      </c:valAx>
      <c:valAx>
        <c:axId val="752587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 baseline="0"/>
                  <a:t> g-HCH </a:t>
                </a:r>
                <a:r>
                  <a:rPr lang="hu-HU" b="1"/>
                  <a:t>(kg</a:t>
                </a:r>
                <a:r>
                  <a:rPr lang="hu-HU" b="1" baseline="0"/>
                  <a:t> annum</a:t>
                </a:r>
                <a:r>
                  <a:rPr lang="hu-HU" b="1" baseline="30000"/>
                  <a:t>-1</a:t>
                </a:r>
                <a:r>
                  <a:rPr lang="hu-HU" b="1"/>
                  <a:t>)</a:t>
                </a:r>
                <a:endParaRPr lang="nb-NO" b="1"/>
              </a:p>
            </c:rich>
          </c:tx>
          <c:layout>
            <c:manualLayout>
              <c:xMode val="edge"/>
              <c:yMode val="edge"/>
              <c:x val="0"/>
              <c:y val="0.15774967963029518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752585024"/>
        <c:crosses val="autoZero"/>
        <c:crossBetween val="midCat"/>
      </c:valAx>
    </c:plotArea>
    <c:plotVisOnly val="1"/>
    <c:dispBlanksAs val="gap"/>
    <c:showDLblsOverMax val="0"/>
    <c:extLst/>
  </c:chart>
  <c:spPr>
    <a:ln>
      <a:solidFill>
        <a:schemeClr val="bg1">
          <a:lumMod val="65000"/>
        </a:schemeClr>
      </a:solidFill>
    </a:ln>
  </c:spPr>
  <c:txPr>
    <a:bodyPr/>
    <a:lstStyle/>
    <a:p>
      <a:pPr>
        <a:defRPr sz="1400"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>
                <a:solidFill>
                  <a:sysClr val="windowText" lastClr="000000"/>
                </a:solidFill>
              </a:rPr>
              <a:t>Ammonium</a:t>
            </a:r>
          </a:p>
        </c:rich>
      </c:tx>
      <c:layout>
        <c:manualLayout>
          <c:xMode val="edge"/>
          <c:yMode val="edge"/>
          <c:x val="0.67790916760404951"/>
          <c:y val="8.190328032311310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>
        <c:manualLayout>
          <c:layoutTarget val="inner"/>
          <c:xMode val="edge"/>
          <c:yMode val="edge"/>
          <c:x val="0.14718973461650628"/>
          <c:y val="6.5276136929488623E-2"/>
          <c:w val="0.79283675478065241"/>
          <c:h val="0.81688212209988276"/>
        </c:manualLayout>
      </c:layout>
      <c:scatterChart>
        <c:scatterStyle val="lineMarker"/>
        <c:varyColors val="0"/>
        <c:ser>
          <c:idx val="0"/>
          <c:order val="0"/>
          <c:tx>
            <c:strRef>
              <c:f>[1]SpainDirect_data!$L$4</c:f>
              <c:strCache>
                <c:ptCount val="1"/>
              </c:strCache>
            </c:strRef>
          </c:tx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xVal>
            <c:numRef>
              <c:f>[1]SpainDirect_data!$B$5:$B$38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[1]SpainDirect_data!$L$5:$L$38</c:f>
              <c:numCache>
                <c:formatCode>General</c:formatCode>
                <c:ptCount val="34"/>
                <c:pt idx="8">
                  <c:v>4.5321009999999999</c:v>
                </c:pt>
                <c:pt idx="9">
                  <c:v>9.61998</c:v>
                </c:pt>
                <c:pt idx="10">
                  <c:v>8.5438899999999993</c:v>
                </c:pt>
                <c:pt idx="11">
                  <c:v>6.3585802859999996</c:v>
                </c:pt>
                <c:pt idx="12">
                  <c:v>10.374442439999999</c:v>
                </c:pt>
                <c:pt idx="13">
                  <c:v>10.10769451</c:v>
                </c:pt>
                <c:pt idx="14">
                  <c:v>12.1877449</c:v>
                </c:pt>
                <c:pt idx="15">
                  <c:v>13.36303979</c:v>
                </c:pt>
                <c:pt idx="16">
                  <c:v>8.4212958839999992</c:v>
                </c:pt>
                <c:pt idx="17">
                  <c:v>12.09629822</c:v>
                </c:pt>
                <c:pt idx="18">
                  <c:v>8.5683871370000002</c:v>
                </c:pt>
                <c:pt idx="19">
                  <c:v>7.8499501949999999</c:v>
                </c:pt>
                <c:pt idx="20">
                  <c:v>10.627692639999999</c:v>
                </c:pt>
                <c:pt idx="21">
                  <c:v>8.9367216099999993</c:v>
                </c:pt>
                <c:pt idx="22">
                  <c:v>5.4807288072500002</c:v>
                </c:pt>
                <c:pt idx="23">
                  <c:v>7.1769309081107204</c:v>
                </c:pt>
                <c:pt idx="24">
                  <c:v>8.7817201548107207</c:v>
                </c:pt>
                <c:pt idx="25">
                  <c:v>9.6350200672825306</c:v>
                </c:pt>
                <c:pt idx="26">
                  <c:v>10.372042360517799</c:v>
                </c:pt>
                <c:pt idx="27">
                  <c:v>7.2838097731824698</c:v>
                </c:pt>
                <c:pt idx="28">
                  <c:v>8.8727689893995798</c:v>
                </c:pt>
                <c:pt idx="29">
                  <c:v>9.1578520000000001</c:v>
                </c:pt>
                <c:pt idx="30">
                  <c:v>9.0594368524821398</c:v>
                </c:pt>
                <c:pt idx="31">
                  <c:v>8.2389354836930409</c:v>
                </c:pt>
                <c:pt idx="32">
                  <c:v>6.7752344926241701</c:v>
                </c:pt>
                <c:pt idx="33">
                  <c:v>7.1550856973771504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857-44C2-B870-745AF804C8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2585024"/>
        <c:axId val="752587904"/>
      </c:scatterChart>
      <c:valAx>
        <c:axId val="752585024"/>
        <c:scaling>
          <c:orientation val="minMax"/>
          <c:min val="1990"/>
        </c:scaling>
        <c:delete val="0"/>
        <c:axPos val="b"/>
        <c:numFmt formatCode="General" sourceLinked="1"/>
        <c:majorTickMark val="cross"/>
        <c:minorTickMark val="in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752587904"/>
        <c:crosses val="autoZero"/>
        <c:crossBetween val="midCat"/>
        <c:majorUnit val="5"/>
      </c:valAx>
      <c:valAx>
        <c:axId val="752587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sz="1300" b="1"/>
                  <a:t>Ammonium  (ktons</a:t>
                </a:r>
                <a:r>
                  <a:rPr lang="hu-HU" sz="1300" b="1" baseline="0"/>
                  <a:t> annum</a:t>
                </a:r>
                <a:r>
                  <a:rPr lang="hu-HU" sz="1300" b="1" baseline="30000"/>
                  <a:t>-1</a:t>
                </a:r>
                <a:r>
                  <a:rPr lang="hu-HU" sz="1300" b="1"/>
                  <a:t>)</a:t>
                </a:r>
                <a:endParaRPr lang="nb-NO" sz="1300" b="1"/>
              </a:p>
            </c:rich>
          </c:tx>
          <c:layout>
            <c:manualLayout>
              <c:xMode val="edge"/>
              <c:yMode val="edge"/>
              <c:x val="2.9629629629629628E-3"/>
              <c:y val="0.1155130735473929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7525850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Nitrate</a:t>
            </a:r>
          </a:p>
        </c:rich>
      </c:tx>
      <c:layout>
        <c:manualLayout>
          <c:xMode val="edge"/>
          <c:yMode val="edge"/>
          <c:x val="0.77417066200058327"/>
          <c:y val="4.895682105119272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5311562617172852"/>
          <c:y val="5.0968369617698212E-2"/>
          <c:w val="0.79283675478065241"/>
          <c:h val="0.81688212209988276"/>
        </c:manualLayout>
      </c:layout>
      <c:scatterChart>
        <c:scatterStyle val="lineMarker"/>
        <c:varyColors val="0"/>
        <c:ser>
          <c:idx val="0"/>
          <c:order val="0"/>
          <c:tx>
            <c:strRef>
              <c:f>[1]SpainDirect_data!$M$4</c:f>
              <c:strCache>
                <c:ptCount val="1"/>
              </c:strCache>
            </c:strRef>
          </c:tx>
          <c:spPr>
            <a:ln w="19050">
              <a:solidFill>
                <a:srgbClr val="C00000"/>
              </a:solidFill>
            </a:ln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xVal>
            <c:numRef>
              <c:f>[1]SpainDirect_data!$B$5:$B$38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[1]SpainDirect_data!$M$5:$M$38</c:f>
              <c:numCache>
                <c:formatCode>General</c:formatCode>
                <c:ptCount val="34"/>
                <c:pt idx="9">
                  <c:v>0.16797000000000001</c:v>
                </c:pt>
                <c:pt idx="10">
                  <c:v>0.21254000000000001</c:v>
                </c:pt>
                <c:pt idx="11">
                  <c:v>0.28306625000000002</c:v>
                </c:pt>
                <c:pt idx="12">
                  <c:v>4.1521281950000004</c:v>
                </c:pt>
                <c:pt idx="13">
                  <c:v>1.892876998</c:v>
                </c:pt>
                <c:pt idx="14">
                  <c:v>1.5961141190000001</c:v>
                </c:pt>
                <c:pt idx="15">
                  <c:v>1.9686279470000001</c:v>
                </c:pt>
                <c:pt idx="16">
                  <c:v>1.787317193</c:v>
                </c:pt>
                <c:pt idx="17">
                  <c:v>1.680865147</c:v>
                </c:pt>
                <c:pt idx="18">
                  <c:v>1.7755640420000001</c:v>
                </c:pt>
                <c:pt idx="19">
                  <c:v>1.6561288110000001</c:v>
                </c:pt>
                <c:pt idx="20">
                  <c:v>1.5249897189999999</c:v>
                </c:pt>
                <c:pt idx="21">
                  <c:v>1.843136127</c:v>
                </c:pt>
                <c:pt idx="22">
                  <c:v>1.954542</c:v>
                </c:pt>
                <c:pt idx="23">
                  <c:v>2.07894560507855</c:v>
                </c:pt>
                <c:pt idx="24">
                  <c:v>1.67544574607705</c:v>
                </c:pt>
                <c:pt idx="25">
                  <c:v>1.17251261799645</c:v>
                </c:pt>
                <c:pt idx="26">
                  <c:v>1.44190396897441</c:v>
                </c:pt>
                <c:pt idx="27">
                  <c:v>1.48417399801331</c:v>
                </c:pt>
                <c:pt idx="28">
                  <c:v>2.2624331399200601</c:v>
                </c:pt>
                <c:pt idx="29">
                  <c:v>2.4405060000000001</c:v>
                </c:pt>
                <c:pt idx="30">
                  <c:v>3.74540774686719</c:v>
                </c:pt>
                <c:pt idx="31">
                  <c:v>4.8379068642516598</c:v>
                </c:pt>
                <c:pt idx="32">
                  <c:v>0.86942747631566797</c:v>
                </c:pt>
                <c:pt idx="33">
                  <c:v>1.7708189562883201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5D7-48C1-B53C-18CFCC770C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2585024"/>
        <c:axId val="752587904"/>
      </c:scatterChart>
      <c:valAx>
        <c:axId val="752585024"/>
        <c:scaling>
          <c:orientation val="minMax"/>
          <c:min val="1990"/>
        </c:scaling>
        <c:delete val="0"/>
        <c:axPos val="b"/>
        <c:numFmt formatCode="General" sourceLinked="1"/>
        <c:majorTickMark val="cross"/>
        <c:minorTickMark val="in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752587904"/>
        <c:crosses val="autoZero"/>
        <c:crossBetween val="midCat"/>
        <c:majorUnit val="5"/>
      </c:valAx>
      <c:valAx>
        <c:axId val="752587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/>
                  <a:t>Nitrate (ktons</a:t>
                </a:r>
                <a:r>
                  <a:rPr lang="hu-HU" b="1" baseline="0"/>
                  <a:t> annum</a:t>
                </a:r>
                <a:r>
                  <a:rPr lang="hu-HU" b="1" baseline="30000"/>
                  <a:t>-1</a:t>
                </a:r>
                <a:r>
                  <a:rPr lang="hu-HU" b="1"/>
                  <a:t>)</a:t>
                </a:r>
                <a:endParaRPr lang="nb-NO" b="1"/>
              </a:p>
            </c:rich>
          </c:tx>
          <c:layout>
            <c:manualLayout>
              <c:xMode val="edge"/>
              <c:yMode val="edge"/>
              <c:x val="0"/>
              <c:y val="0.13930800143757963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752585024"/>
        <c:crosses val="autoZero"/>
        <c:crossBetween val="midCat"/>
      </c:valAx>
    </c:plotArea>
    <c:plotVisOnly val="1"/>
    <c:dispBlanksAs val="gap"/>
    <c:showDLblsOverMax val="0"/>
    <c:extLst/>
  </c:chart>
  <c:txPr>
    <a:bodyPr/>
    <a:lstStyle/>
    <a:p>
      <a:pPr>
        <a:defRPr sz="1400"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PO4-P</a:t>
            </a:r>
          </a:p>
        </c:rich>
      </c:tx>
      <c:layout>
        <c:manualLayout>
          <c:xMode val="edge"/>
          <c:yMode val="edge"/>
          <c:x val="0.7991071428571429"/>
          <c:y val="6.37025513624212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5311562617172852"/>
          <c:y val="5.0968369617698212E-2"/>
          <c:w val="0.79283675478065241"/>
          <c:h val="0.81688212209988276"/>
        </c:manualLayout>
      </c:layout>
      <c:scatterChart>
        <c:scatterStyle val="lineMarker"/>
        <c:varyColors val="0"/>
        <c:ser>
          <c:idx val="0"/>
          <c:order val="0"/>
          <c:tx>
            <c:strRef>
              <c:f>[1]SpainDirect_data!$N$4</c:f>
              <c:strCache>
                <c:ptCount val="1"/>
              </c:strCache>
            </c:strRef>
          </c:tx>
          <c:spPr>
            <a:ln w="19050">
              <a:solidFill>
                <a:srgbClr val="C00000"/>
              </a:solidFill>
            </a:ln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xVal>
            <c:numRef>
              <c:f>[1]SpainDirect_data!$B$5:$B$38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[1]SpainDirect_data!$N$5:$N$38</c:f>
              <c:numCache>
                <c:formatCode>General</c:formatCode>
                <c:ptCount val="34"/>
                <c:pt idx="8">
                  <c:v>0.11784799999999999</c:v>
                </c:pt>
                <c:pt idx="9">
                  <c:v>0.2979</c:v>
                </c:pt>
                <c:pt idx="10">
                  <c:v>1.2710300000000001</c:v>
                </c:pt>
                <c:pt idx="11">
                  <c:v>0.67792374</c:v>
                </c:pt>
                <c:pt idx="12">
                  <c:v>1.515761543</c:v>
                </c:pt>
                <c:pt idx="13">
                  <c:v>1.0473517400000001</c:v>
                </c:pt>
                <c:pt idx="14">
                  <c:v>0.88228259099999995</c:v>
                </c:pt>
                <c:pt idx="15">
                  <c:v>2.2807263469999999</c:v>
                </c:pt>
                <c:pt idx="16">
                  <c:v>1.037136665</c:v>
                </c:pt>
                <c:pt idx="17">
                  <c:v>1.158506399</c:v>
                </c:pt>
                <c:pt idx="18">
                  <c:v>0.70069218899999997</c:v>
                </c:pt>
                <c:pt idx="19">
                  <c:v>0.70099739999999999</c:v>
                </c:pt>
                <c:pt idx="20">
                  <c:v>0.51321299600000003</c:v>
                </c:pt>
                <c:pt idx="21">
                  <c:v>0.84188935300000001</c:v>
                </c:pt>
                <c:pt idx="22">
                  <c:v>0.63380037879999995</c:v>
                </c:pt>
                <c:pt idx="23">
                  <c:v>0.85797910498319396</c:v>
                </c:pt>
                <c:pt idx="24">
                  <c:v>1.42454194015261</c:v>
                </c:pt>
                <c:pt idx="25">
                  <c:v>1.00389794986033</c:v>
                </c:pt>
                <c:pt idx="26">
                  <c:v>1.61167792855202</c:v>
                </c:pt>
                <c:pt idx="27">
                  <c:v>0.90256990025675998</c:v>
                </c:pt>
                <c:pt idx="28">
                  <c:v>0.90037448150691501</c:v>
                </c:pt>
                <c:pt idx="29">
                  <c:v>1.1796089999999999</c:v>
                </c:pt>
                <c:pt idx="30">
                  <c:v>1.4495087334166099</c:v>
                </c:pt>
                <c:pt idx="31">
                  <c:v>1.6690224509670899</c:v>
                </c:pt>
                <c:pt idx="32">
                  <c:v>0.57966349719754795</c:v>
                </c:pt>
                <c:pt idx="33">
                  <c:v>0.82049937936379103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8CB-4CC0-985D-28A021AA81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2585024"/>
        <c:axId val="752587904"/>
      </c:scatterChart>
      <c:valAx>
        <c:axId val="752585024"/>
        <c:scaling>
          <c:orientation val="minMax"/>
          <c:min val="1990"/>
        </c:scaling>
        <c:delete val="0"/>
        <c:axPos val="b"/>
        <c:numFmt formatCode="General" sourceLinked="1"/>
        <c:majorTickMark val="cross"/>
        <c:minorTickMark val="in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752587904"/>
        <c:crosses val="autoZero"/>
        <c:crossBetween val="midCat"/>
        <c:majorUnit val="5"/>
      </c:valAx>
      <c:valAx>
        <c:axId val="752587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 baseline="0"/>
                  <a:t> PO4-P  </a:t>
                </a:r>
                <a:r>
                  <a:rPr lang="hu-HU" b="1"/>
                  <a:t>(ktons</a:t>
                </a:r>
                <a:r>
                  <a:rPr lang="hu-HU" b="1" baseline="0"/>
                  <a:t> annum</a:t>
                </a:r>
                <a:r>
                  <a:rPr lang="hu-HU" b="1" baseline="30000"/>
                  <a:t>-1</a:t>
                </a:r>
                <a:r>
                  <a:rPr lang="hu-HU" b="1"/>
                  <a:t>)</a:t>
                </a:r>
                <a:endParaRPr lang="nb-NO" b="1"/>
              </a:p>
            </c:rich>
          </c:tx>
          <c:layout>
            <c:manualLayout>
              <c:xMode val="edge"/>
              <c:yMode val="edge"/>
              <c:x val="0"/>
              <c:y val="0.15774967963029518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752585024"/>
        <c:crosses val="autoZero"/>
        <c:crossBetween val="midCat"/>
      </c:valAx>
    </c:plotArea>
    <c:plotVisOnly val="1"/>
    <c:dispBlanksAs val="gap"/>
    <c:showDLblsOverMax val="0"/>
    <c:extLst/>
  </c:chart>
  <c:txPr>
    <a:bodyPr/>
    <a:lstStyle/>
    <a:p>
      <a:pPr>
        <a:defRPr sz="1400"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N-total</a:t>
            </a:r>
          </a:p>
        </c:rich>
      </c:tx>
      <c:layout>
        <c:manualLayout>
          <c:xMode val="edge"/>
          <c:yMode val="edge"/>
          <c:x val="0.77337035995500558"/>
          <c:y val="5.012042175778812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5311562617172852"/>
          <c:y val="5.0968369617698212E-2"/>
          <c:w val="0.79283675478065241"/>
          <c:h val="0.81688212209988276"/>
        </c:manualLayout>
      </c:layout>
      <c:scatterChart>
        <c:scatterStyle val="lineMarker"/>
        <c:varyColors val="0"/>
        <c:ser>
          <c:idx val="0"/>
          <c:order val="0"/>
          <c:tx>
            <c:strRef>
              <c:f>[1]SpainDirect_data!$O$4</c:f>
              <c:strCache>
                <c:ptCount val="1"/>
              </c:strCache>
            </c:strRef>
          </c:tx>
          <c:spPr>
            <a:ln w="19050">
              <a:solidFill>
                <a:srgbClr val="C00000"/>
              </a:solidFill>
            </a:ln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xVal>
            <c:numRef>
              <c:f>[1]SpainDirect_data!$B$5:$B$38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[1]SpainDirect_data!$O$5:$O$38</c:f>
              <c:numCache>
                <c:formatCode>General</c:formatCode>
                <c:ptCount val="34"/>
                <c:pt idx="8">
                  <c:v>2.3180000000000001</c:v>
                </c:pt>
                <c:pt idx="9">
                  <c:v>17.521460000000001</c:v>
                </c:pt>
                <c:pt idx="10">
                  <c:v>33.81</c:v>
                </c:pt>
                <c:pt idx="11">
                  <c:v>14.9772965</c:v>
                </c:pt>
                <c:pt idx="12">
                  <c:v>21.720261709999999</c:v>
                </c:pt>
                <c:pt idx="13">
                  <c:v>21.847707010000001</c:v>
                </c:pt>
                <c:pt idx="14">
                  <c:v>20.691671769999999</c:v>
                </c:pt>
                <c:pt idx="15">
                  <c:v>24.358098850000001</c:v>
                </c:pt>
                <c:pt idx="16">
                  <c:v>14.214776669999999</c:v>
                </c:pt>
                <c:pt idx="17">
                  <c:v>24.380730610000001</c:v>
                </c:pt>
                <c:pt idx="18">
                  <c:v>13.4793117</c:v>
                </c:pt>
                <c:pt idx="19">
                  <c:v>15.59201008</c:v>
                </c:pt>
                <c:pt idx="20">
                  <c:v>14.82456839</c:v>
                </c:pt>
                <c:pt idx="21">
                  <c:v>15.37949768</c:v>
                </c:pt>
                <c:pt idx="22">
                  <c:v>7.1969965250000003</c:v>
                </c:pt>
                <c:pt idx="23">
                  <c:v>9.6410379810703404</c:v>
                </c:pt>
                <c:pt idx="24">
                  <c:v>14.928202346188</c:v>
                </c:pt>
                <c:pt idx="25">
                  <c:v>15.5417426689829</c:v>
                </c:pt>
                <c:pt idx="26">
                  <c:v>16.6828497148346</c:v>
                </c:pt>
                <c:pt idx="27">
                  <c:v>10.670777049919399</c:v>
                </c:pt>
                <c:pt idx="28">
                  <c:v>16.440355138842701</c:v>
                </c:pt>
                <c:pt idx="29">
                  <c:v>16.555726</c:v>
                </c:pt>
                <c:pt idx="30">
                  <c:v>17.044109724196399</c:v>
                </c:pt>
                <c:pt idx="31">
                  <c:v>16.9560375353621</c:v>
                </c:pt>
                <c:pt idx="32">
                  <c:v>14.905820311618999</c:v>
                </c:pt>
                <c:pt idx="33">
                  <c:v>15.583285345773801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FCD-4298-96AD-ECD735A579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2585024"/>
        <c:axId val="752587904"/>
      </c:scatterChart>
      <c:valAx>
        <c:axId val="752585024"/>
        <c:scaling>
          <c:orientation val="minMax"/>
          <c:min val="1990"/>
        </c:scaling>
        <c:delete val="0"/>
        <c:axPos val="b"/>
        <c:numFmt formatCode="General" sourceLinked="1"/>
        <c:majorTickMark val="cross"/>
        <c:minorTickMark val="in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752587904"/>
        <c:crosses val="autoZero"/>
        <c:crossBetween val="midCat"/>
        <c:majorUnit val="5"/>
      </c:valAx>
      <c:valAx>
        <c:axId val="752587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 baseline="0"/>
                  <a:t>  N-total </a:t>
                </a:r>
                <a:r>
                  <a:rPr lang="hu-HU" b="1"/>
                  <a:t>(ktons</a:t>
                </a:r>
                <a:r>
                  <a:rPr lang="hu-HU" b="1" baseline="0"/>
                  <a:t> annum</a:t>
                </a:r>
                <a:r>
                  <a:rPr lang="hu-HU" b="1" baseline="30000"/>
                  <a:t>-1</a:t>
                </a:r>
                <a:r>
                  <a:rPr lang="hu-HU" b="1"/>
                  <a:t>)</a:t>
                </a:r>
                <a:endParaRPr lang="nb-NO" b="1"/>
              </a:p>
            </c:rich>
          </c:tx>
          <c:layout>
            <c:manualLayout>
              <c:xMode val="edge"/>
              <c:yMode val="edge"/>
              <c:x val="0"/>
              <c:y val="0.15774967963029518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752585024"/>
        <c:crosses val="autoZero"/>
        <c:crossBetween val="midCat"/>
      </c:valAx>
    </c:plotArea>
    <c:plotVisOnly val="1"/>
    <c:dispBlanksAs val="gap"/>
    <c:showDLblsOverMax val="0"/>
    <c:extLst/>
  </c:chart>
  <c:txPr>
    <a:bodyPr/>
    <a:lstStyle/>
    <a:p>
      <a:pPr>
        <a:defRPr sz="1400"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>
                <a:solidFill>
                  <a:sysClr val="windowText" lastClr="000000"/>
                </a:solidFill>
              </a:rPr>
              <a:t>Ammonium</a:t>
            </a:r>
          </a:p>
        </c:rich>
      </c:tx>
      <c:layout>
        <c:manualLayout>
          <c:xMode val="edge"/>
          <c:yMode val="edge"/>
          <c:x val="0.67790916760404951"/>
          <c:y val="8.190328032311310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>
        <c:manualLayout>
          <c:layoutTarget val="inner"/>
          <c:xMode val="edge"/>
          <c:yMode val="edge"/>
          <c:x val="0.14718973461650628"/>
          <c:y val="6.5276136929488623E-2"/>
          <c:w val="0.79283675478065241"/>
          <c:h val="0.81688212209988276"/>
        </c:manualLayout>
      </c:layout>
      <c:scatterChart>
        <c:scatterStyle val="lineMarker"/>
        <c:varyColors val="0"/>
        <c:ser>
          <c:idx val="0"/>
          <c:order val="0"/>
          <c:tx>
            <c:strRef>
              <c:f>[2]Spain_Riverine_data!$L$4</c:f>
              <c:strCache>
                <c:ptCount val="1"/>
              </c:strCache>
            </c:strRef>
          </c:tx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xVal>
            <c:numRef>
              <c:f>[2]Spain_Riverine_data!$B$5:$B$38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[2]Spain_Riverine_data!$L$5:$L$38</c:f>
              <c:numCache>
                <c:formatCode>0.0</c:formatCode>
                <c:ptCount val="34"/>
                <c:pt idx="5">
                  <c:v>5.3138894999999998E-2</c:v>
                </c:pt>
                <c:pt idx="6">
                  <c:v>0.74468604599999999</c:v>
                </c:pt>
                <c:pt idx="7">
                  <c:v>6.5042850000000003</c:v>
                </c:pt>
                <c:pt idx="8">
                  <c:v>3.2538701990000001</c:v>
                </c:pt>
                <c:pt idx="9">
                  <c:v>11.508355</c:v>
                </c:pt>
                <c:pt idx="10">
                  <c:v>3.8710049999999998</c:v>
                </c:pt>
                <c:pt idx="11">
                  <c:v>12.758474229999999</c:v>
                </c:pt>
                <c:pt idx="12">
                  <c:v>10.98161271</c:v>
                </c:pt>
                <c:pt idx="13">
                  <c:v>10.758976690000001</c:v>
                </c:pt>
                <c:pt idx="14">
                  <c:v>7.6200127740000001</c:v>
                </c:pt>
                <c:pt idx="15">
                  <c:v>3.5245653629999998</c:v>
                </c:pt>
                <c:pt idx="16">
                  <c:v>5.1855176829999996</c:v>
                </c:pt>
                <c:pt idx="17">
                  <c:v>7.5938981160000001</c:v>
                </c:pt>
                <c:pt idx="18">
                  <c:v>4.3625112789999996</c:v>
                </c:pt>
                <c:pt idx="19">
                  <c:v>2.6454225849999999</c:v>
                </c:pt>
                <c:pt idx="20">
                  <c:v>2.8842878939999999</c:v>
                </c:pt>
                <c:pt idx="21">
                  <c:v>0.80593592800000002</c:v>
                </c:pt>
                <c:pt idx="22">
                  <c:v>2.6396898338597001</c:v>
                </c:pt>
                <c:pt idx="23">
                  <c:v>0.48656279945384995</c:v>
                </c:pt>
                <c:pt idx="24">
                  <c:v>1.75432694860876</c:v>
                </c:pt>
                <c:pt idx="25">
                  <c:v>0.8075071084370955</c:v>
                </c:pt>
                <c:pt idx="26">
                  <c:v>11.0319373045324</c:v>
                </c:pt>
                <c:pt idx="27">
                  <c:v>4.9059874180922396</c:v>
                </c:pt>
                <c:pt idx="28">
                  <c:v>5.0440515794967604</c:v>
                </c:pt>
                <c:pt idx="29">
                  <c:v>5.4825340000000002</c:v>
                </c:pt>
                <c:pt idx="30">
                  <c:v>7.9815294527581697</c:v>
                </c:pt>
                <c:pt idx="31">
                  <c:v>7.3460113242993303</c:v>
                </c:pt>
                <c:pt idx="32">
                  <c:v>7.3946373360545001</c:v>
                </c:pt>
                <c:pt idx="33">
                  <c:v>0.26782595216049998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443-41E0-B146-13B59A3991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2585024"/>
        <c:axId val="752587904"/>
      </c:scatterChart>
      <c:valAx>
        <c:axId val="752585024"/>
        <c:scaling>
          <c:orientation val="minMax"/>
          <c:min val="1990"/>
        </c:scaling>
        <c:delete val="0"/>
        <c:axPos val="b"/>
        <c:numFmt formatCode="General" sourceLinked="1"/>
        <c:majorTickMark val="cross"/>
        <c:minorTickMark val="in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752587904"/>
        <c:crosses val="autoZero"/>
        <c:crossBetween val="midCat"/>
        <c:majorUnit val="5"/>
      </c:valAx>
      <c:valAx>
        <c:axId val="752587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sz="1300" b="1"/>
                  <a:t>Ammonium  (ktons</a:t>
                </a:r>
                <a:r>
                  <a:rPr lang="hu-HU" sz="1300" b="1" baseline="0"/>
                  <a:t> annum</a:t>
                </a:r>
                <a:r>
                  <a:rPr lang="hu-HU" sz="1300" b="1" baseline="30000"/>
                  <a:t>-1</a:t>
                </a:r>
                <a:r>
                  <a:rPr lang="hu-HU" sz="1300" b="1"/>
                  <a:t>)</a:t>
                </a:r>
                <a:endParaRPr lang="nb-NO" sz="1300" b="1"/>
              </a:p>
            </c:rich>
          </c:tx>
          <c:layout>
            <c:manualLayout>
              <c:xMode val="edge"/>
              <c:yMode val="edge"/>
              <c:x val="2.9629629629629628E-3"/>
              <c:y val="0.1155130735473929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7525850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P-total</a:t>
            </a:r>
          </a:p>
        </c:rich>
      </c:tx>
      <c:layout>
        <c:manualLayout>
          <c:xMode val="edge"/>
          <c:yMode val="edge"/>
          <c:x val="0.78239571616047998"/>
          <c:y val="5.467682373576886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4420133840644375"/>
          <c:y val="5.0968369617698212E-2"/>
          <c:w val="0.80175094372113676"/>
          <c:h val="0.81688212209988276"/>
        </c:manualLayout>
      </c:layout>
      <c:scatterChart>
        <c:scatterStyle val="lineMarker"/>
        <c:varyColors val="0"/>
        <c:ser>
          <c:idx val="0"/>
          <c:order val="0"/>
          <c:tx>
            <c:strRef>
              <c:f>[1]SpainDirect_data!$P$4</c:f>
              <c:strCache>
                <c:ptCount val="1"/>
              </c:strCache>
            </c:strRef>
          </c:tx>
          <c:spPr>
            <a:ln w="19050">
              <a:solidFill>
                <a:srgbClr val="C00000"/>
              </a:solidFill>
            </a:ln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xVal>
            <c:numRef>
              <c:f>[1]SpainDirect_data!$B$5:$B$38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[1]SpainDirect_data!$P$5:$P$38</c:f>
              <c:numCache>
                <c:formatCode>General</c:formatCode>
                <c:ptCount val="34"/>
                <c:pt idx="8">
                  <c:v>1.230491</c:v>
                </c:pt>
                <c:pt idx="9">
                  <c:v>2.87507</c:v>
                </c:pt>
                <c:pt idx="10">
                  <c:v>7.32</c:v>
                </c:pt>
                <c:pt idx="11">
                  <c:v>3.4954480000000001</c:v>
                </c:pt>
                <c:pt idx="12">
                  <c:v>3.393278595</c:v>
                </c:pt>
                <c:pt idx="13">
                  <c:v>2.2908181729999999</c:v>
                </c:pt>
                <c:pt idx="14">
                  <c:v>2.4869732299999998</c:v>
                </c:pt>
                <c:pt idx="15">
                  <c:v>3.3327018000000002</c:v>
                </c:pt>
                <c:pt idx="16">
                  <c:v>1.8380131420000001</c:v>
                </c:pt>
                <c:pt idx="17">
                  <c:v>2.1161484709999998</c:v>
                </c:pt>
                <c:pt idx="18">
                  <c:v>1.160024035</c:v>
                </c:pt>
                <c:pt idx="19">
                  <c:v>1.6863323750000001</c:v>
                </c:pt>
                <c:pt idx="20">
                  <c:v>2.4046979990000001</c:v>
                </c:pt>
                <c:pt idx="21">
                  <c:v>1.863966695</c:v>
                </c:pt>
                <c:pt idx="22">
                  <c:v>1.0749496923249999</c:v>
                </c:pt>
                <c:pt idx="23">
                  <c:v>1.20340038002796</c:v>
                </c:pt>
                <c:pt idx="24">
                  <c:v>1.5652327986677901</c:v>
                </c:pt>
                <c:pt idx="25">
                  <c:v>1.5447042522889201</c:v>
                </c:pt>
                <c:pt idx="26">
                  <c:v>1.7258130676797701</c:v>
                </c:pt>
                <c:pt idx="27">
                  <c:v>1.04056728155419</c:v>
                </c:pt>
                <c:pt idx="28">
                  <c:v>3.3684103659800599</c:v>
                </c:pt>
                <c:pt idx="29">
                  <c:v>3.4438300000000002</c:v>
                </c:pt>
                <c:pt idx="30">
                  <c:v>1.8063884188588799</c:v>
                </c:pt>
                <c:pt idx="31">
                  <c:v>1.58423379000817</c:v>
                </c:pt>
                <c:pt idx="32">
                  <c:v>1.2517150463962501</c:v>
                </c:pt>
                <c:pt idx="33">
                  <c:v>1.3324902494437401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E99-4678-BEBD-C75FEAC935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2585024"/>
        <c:axId val="752587904"/>
      </c:scatterChart>
      <c:valAx>
        <c:axId val="752585024"/>
        <c:scaling>
          <c:orientation val="minMax"/>
          <c:min val="1990"/>
        </c:scaling>
        <c:delete val="0"/>
        <c:axPos val="b"/>
        <c:numFmt formatCode="General" sourceLinked="1"/>
        <c:majorTickMark val="cross"/>
        <c:minorTickMark val="in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752587904"/>
        <c:crosses val="autoZero"/>
        <c:crossBetween val="midCat"/>
        <c:majorUnit val="5"/>
      </c:valAx>
      <c:valAx>
        <c:axId val="752587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 baseline="0"/>
                  <a:t> P-total (k</a:t>
                </a:r>
                <a:r>
                  <a:rPr lang="hu-HU" b="1"/>
                  <a:t>tons</a:t>
                </a:r>
                <a:r>
                  <a:rPr lang="hu-HU" b="1" baseline="0"/>
                  <a:t> annum</a:t>
                </a:r>
                <a:r>
                  <a:rPr lang="hu-HU" b="1" baseline="30000"/>
                  <a:t>-1</a:t>
                </a:r>
                <a:r>
                  <a:rPr lang="hu-HU" b="1"/>
                  <a:t>)</a:t>
                </a:r>
                <a:endParaRPr lang="nb-NO" b="1"/>
              </a:p>
            </c:rich>
          </c:tx>
          <c:layout>
            <c:manualLayout>
              <c:xMode val="edge"/>
              <c:yMode val="edge"/>
              <c:x val="0"/>
              <c:y val="0.15774967963029518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752585024"/>
        <c:crosses val="autoZero"/>
        <c:crossBetween val="midCat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txPr>
    <a:bodyPr/>
    <a:lstStyle/>
    <a:p>
      <a:pPr>
        <a:defRPr sz="1400"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SPM</a:t>
            </a:r>
          </a:p>
        </c:rich>
      </c:tx>
      <c:layout>
        <c:manualLayout>
          <c:xMode val="edge"/>
          <c:yMode val="edge"/>
          <c:x val="0.832565296004666"/>
          <c:y val="3.483056681079788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785438033073177"/>
          <c:y val="5.0968369617698212E-2"/>
          <c:w val="0.77809813576762776"/>
          <c:h val="0.81688212209988276"/>
        </c:manualLayout>
      </c:layout>
      <c:scatterChart>
        <c:scatterStyle val="lineMarker"/>
        <c:varyColors val="0"/>
        <c:ser>
          <c:idx val="0"/>
          <c:order val="0"/>
          <c:tx>
            <c:strRef>
              <c:f>[1]SpainDirect_data!$Q$4</c:f>
              <c:strCache>
                <c:ptCount val="1"/>
              </c:strCache>
            </c:strRef>
          </c:tx>
          <c:spPr>
            <a:ln w="19050">
              <a:solidFill>
                <a:srgbClr val="C00000"/>
              </a:solidFill>
            </a:ln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xVal>
            <c:numRef>
              <c:f>[1]SpainDirect_data!$B$5:$B$38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[1]SpainDirect_data!$Q$5:$Q$38</c:f>
              <c:numCache>
                <c:formatCode>General</c:formatCode>
                <c:ptCount val="34"/>
                <c:pt idx="8">
                  <c:v>81.987939999999995</c:v>
                </c:pt>
                <c:pt idx="9">
                  <c:v>88.407780000000002</c:v>
                </c:pt>
                <c:pt idx="10">
                  <c:v>104.24435</c:v>
                </c:pt>
                <c:pt idx="11">
                  <c:v>104.0353865</c:v>
                </c:pt>
                <c:pt idx="12">
                  <c:v>349.44738339999998</c:v>
                </c:pt>
                <c:pt idx="13">
                  <c:v>356.23170199999998</c:v>
                </c:pt>
                <c:pt idx="14">
                  <c:v>338.01671229999999</c:v>
                </c:pt>
                <c:pt idx="15">
                  <c:v>419.54594150000003</c:v>
                </c:pt>
                <c:pt idx="16">
                  <c:v>197.2723637</c:v>
                </c:pt>
                <c:pt idx="17">
                  <c:v>424.58309960000003</c:v>
                </c:pt>
                <c:pt idx="18">
                  <c:v>128.25109710000001</c:v>
                </c:pt>
                <c:pt idx="19">
                  <c:v>403.26220119999999</c:v>
                </c:pt>
                <c:pt idx="20">
                  <c:v>415.14193139999998</c:v>
                </c:pt>
                <c:pt idx="21">
                  <c:v>300.5741362</c:v>
                </c:pt>
                <c:pt idx="22">
                  <c:v>25.196517296250001</c:v>
                </c:pt>
                <c:pt idx="23">
                  <c:v>120.795027157954</c:v>
                </c:pt>
                <c:pt idx="24">
                  <c:v>268.47685071437297</c:v>
                </c:pt>
                <c:pt idx="25">
                  <c:v>253.67595331742299</c:v>
                </c:pt>
                <c:pt idx="26">
                  <c:v>236.07114414526299</c:v>
                </c:pt>
                <c:pt idx="27">
                  <c:v>15.3713387228236</c:v>
                </c:pt>
                <c:pt idx="28">
                  <c:v>206.458526051744</c:v>
                </c:pt>
                <c:pt idx="29">
                  <c:v>199.715618594077</c:v>
                </c:pt>
                <c:pt idx="30">
                  <c:v>204.221788069968</c:v>
                </c:pt>
                <c:pt idx="31">
                  <c:v>228.30142349478299</c:v>
                </c:pt>
                <c:pt idx="32">
                  <c:v>19.6973180578252</c:v>
                </c:pt>
                <c:pt idx="33">
                  <c:v>15.4428445796452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F08-4FD5-8916-A5FAAF157E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2585024"/>
        <c:axId val="752587904"/>
      </c:scatterChart>
      <c:valAx>
        <c:axId val="752585024"/>
        <c:scaling>
          <c:orientation val="minMax"/>
          <c:min val="1990"/>
        </c:scaling>
        <c:delete val="0"/>
        <c:axPos val="b"/>
        <c:numFmt formatCode="General" sourceLinked="1"/>
        <c:majorTickMark val="cross"/>
        <c:minorTickMark val="in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752587904"/>
        <c:crosses val="autoZero"/>
        <c:crossBetween val="midCat"/>
        <c:majorUnit val="5"/>
      </c:valAx>
      <c:valAx>
        <c:axId val="752587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 baseline="0"/>
                  <a:t>  SPM </a:t>
                </a:r>
                <a:r>
                  <a:rPr lang="hu-HU" b="1"/>
                  <a:t>(ktons</a:t>
                </a:r>
                <a:r>
                  <a:rPr lang="hu-HU" b="1" baseline="0"/>
                  <a:t> annum</a:t>
                </a:r>
                <a:r>
                  <a:rPr lang="hu-HU" b="1" baseline="30000"/>
                  <a:t>-1</a:t>
                </a:r>
                <a:r>
                  <a:rPr lang="hu-HU" b="1"/>
                  <a:t>)</a:t>
                </a:r>
                <a:endParaRPr lang="nb-NO" b="1"/>
              </a:p>
            </c:rich>
          </c:tx>
          <c:layout>
            <c:manualLayout>
              <c:xMode val="edge"/>
              <c:yMode val="edge"/>
              <c:x val="0"/>
              <c:y val="0.15774967963029518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752585024"/>
        <c:crosses val="autoZero"/>
        <c:crossBetween val="midCat"/>
      </c:valAx>
    </c:plotArea>
    <c:plotVisOnly val="1"/>
    <c:dispBlanksAs val="gap"/>
    <c:showDLblsOverMax val="0"/>
    <c:extLst/>
  </c:chart>
  <c:txPr>
    <a:bodyPr/>
    <a:lstStyle/>
    <a:p>
      <a:pPr>
        <a:defRPr sz="1400"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>
                <a:solidFill>
                  <a:sysClr val="windowText" lastClr="000000"/>
                </a:solidFill>
              </a:rPr>
              <a:t>Cadmium</a:t>
            </a:r>
          </a:p>
        </c:rich>
      </c:tx>
      <c:layout>
        <c:manualLayout>
          <c:xMode val="edge"/>
          <c:yMode val="edge"/>
          <c:x val="0.7364959109835274"/>
          <c:y val="5.13903625138016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>
        <c:manualLayout>
          <c:layoutTarget val="inner"/>
          <c:xMode val="edge"/>
          <c:yMode val="edge"/>
          <c:x val="0.15311562617172852"/>
          <c:y val="5.0968369617698212E-2"/>
          <c:w val="0.79283675478065241"/>
          <c:h val="0.81688212209988276"/>
        </c:manualLayout>
      </c:layout>
      <c:scatterChart>
        <c:scatterStyle val="lineMarker"/>
        <c:varyColors val="0"/>
        <c:ser>
          <c:idx val="0"/>
          <c:order val="0"/>
          <c:tx>
            <c:strRef>
              <c:f>[1]SpainDirect_data!$E$4</c:f>
              <c:strCache>
                <c:ptCount val="1"/>
              </c:strCache>
            </c:strRef>
          </c:tx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xVal>
            <c:numRef>
              <c:f>[1]SpainDirect_data!$B$5:$B$38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[1]SpainDirect_data!$E$5:$E$38</c:f>
              <c:numCache>
                <c:formatCode>General</c:formatCode>
                <c:ptCount val="34"/>
                <c:pt idx="9">
                  <c:v>9.5227199999999996</c:v>
                </c:pt>
                <c:pt idx="10">
                  <c:v>3.5850200000000001</c:v>
                </c:pt>
                <c:pt idx="11">
                  <c:v>3.6922820000000001</c:v>
                </c:pt>
                <c:pt idx="12">
                  <c:v>5.42941056</c:v>
                </c:pt>
                <c:pt idx="13">
                  <c:v>2.7446705279999999</c:v>
                </c:pt>
                <c:pt idx="14">
                  <c:v>5.2537742290000002</c:v>
                </c:pt>
                <c:pt idx="15">
                  <c:v>6.0408364609999996</c:v>
                </c:pt>
                <c:pt idx="16">
                  <c:v>8.5591479459999995</c:v>
                </c:pt>
                <c:pt idx="17">
                  <c:v>6.5933927480000003</c:v>
                </c:pt>
                <c:pt idx="18">
                  <c:v>3.5610793429999998</c:v>
                </c:pt>
                <c:pt idx="19">
                  <c:v>3.226562409</c:v>
                </c:pt>
                <c:pt idx="20">
                  <c:v>4.0235510239999996</c:v>
                </c:pt>
                <c:pt idx="21">
                  <c:v>2.9782667599999999</c:v>
                </c:pt>
                <c:pt idx="22">
                  <c:v>0.80271199999999998</c:v>
                </c:pt>
                <c:pt idx="23">
                  <c:v>1.2089434516075901</c:v>
                </c:pt>
                <c:pt idx="24">
                  <c:v>1.0589878317424399</c:v>
                </c:pt>
                <c:pt idx="25">
                  <c:v>0.65251191645131501</c:v>
                </c:pt>
                <c:pt idx="26">
                  <c:v>1.20758004001987</c:v>
                </c:pt>
                <c:pt idx="27">
                  <c:v>0.90520181546202305</c:v>
                </c:pt>
                <c:pt idx="28">
                  <c:v>1.5750364503337499</c:v>
                </c:pt>
                <c:pt idx="29">
                  <c:v>1.72671</c:v>
                </c:pt>
                <c:pt idx="30">
                  <c:v>7.0732587021808402E-2</c:v>
                </c:pt>
                <c:pt idx="31">
                  <c:v>4.9504506955292099E-2</c:v>
                </c:pt>
                <c:pt idx="32">
                  <c:v>0.114583842669584</c:v>
                </c:pt>
                <c:pt idx="33">
                  <c:v>0.100369169489764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252-4F1B-BC2D-473360F011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2585024"/>
        <c:axId val="752587904"/>
      </c:scatterChart>
      <c:valAx>
        <c:axId val="752585024"/>
        <c:scaling>
          <c:orientation val="minMax"/>
          <c:min val="1990"/>
        </c:scaling>
        <c:delete val="0"/>
        <c:axPos val="b"/>
        <c:numFmt formatCode="General" sourceLinked="1"/>
        <c:majorTickMark val="cross"/>
        <c:minorTickMark val="in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752587904"/>
        <c:crosses val="autoZero"/>
        <c:crossBetween val="midCat"/>
        <c:majorUnit val="5"/>
      </c:valAx>
      <c:valAx>
        <c:axId val="752587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/>
                  <a:t>Cadmium (tons</a:t>
                </a:r>
                <a:r>
                  <a:rPr lang="hu-HU" b="1" baseline="0"/>
                  <a:t> annum</a:t>
                </a:r>
                <a:r>
                  <a:rPr lang="hu-HU" b="1" baseline="30000"/>
                  <a:t>-1</a:t>
                </a:r>
                <a:r>
                  <a:rPr lang="hu-HU" b="1"/>
                  <a:t>)</a:t>
                </a:r>
                <a:endParaRPr lang="nb-NO" b="1"/>
              </a:p>
            </c:rich>
          </c:tx>
          <c:layout>
            <c:manualLayout>
              <c:xMode val="edge"/>
              <c:yMode val="edge"/>
              <c:x val="5.9259259259259256E-3"/>
              <c:y val="0.1664461431026981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7525850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bg1">
          <a:lumMod val="65000"/>
        </a:schemeClr>
      </a:solidFill>
      <a:round/>
    </a:ln>
    <a:effectLst/>
  </c:spPr>
  <c:txPr>
    <a:bodyPr/>
    <a:lstStyle/>
    <a:p>
      <a:pPr>
        <a:defRPr sz="1400"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Lead</a:t>
            </a:r>
          </a:p>
        </c:rich>
      </c:tx>
      <c:layout>
        <c:manualLayout>
          <c:xMode val="edge"/>
          <c:yMode val="edge"/>
          <c:x val="0.81827373605258913"/>
          <c:y val="5.175213579434434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5311562617172852"/>
          <c:y val="5.0968369617698212E-2"/>
          <c:w val="0.79283675478065241"/>
          <c:h val="0.81688212209988276"/>
        </c:manualLayout>
      </c:layout>
      <c:scatterChart>
        <c:scatterStyle val="lineMarker"/>
        <c:varyColors val="0"/>
        <c:ser>
          <c:idx val="0"/>
          <c:order val="0"/>
          <c:tx>
            <c:strRef>
              <c:f>[1]SpainDirect_data!$F$4</c:f>
              <c:strCache>
                <c:ptCount val="1"/>
              </c:strCache>
            </c:strRef>
          </c:tx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xVal>
            <c:numRef>
              <c:f>[1]SpainDirect_data!$B$5:$B$38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[1]SpainDirect_data!$F$5:$F$38</c:f>
              <c:numCache>
                <c:formatCode>General</c:formatCode>
                <c:ptCount val="34"/>
                <c:pt idx="9">
                  <c:v>24.460719999999998</c:v>
                </c:pt>
                <c:pt idx="10">
                  <c:v>15.19328</c:v>
                </c:pt>
                <c:pt idx="11">
                  <c:v>35.396346999999999</c:v>
                </c:pt>
                <c:pt idx="12">
                  <c:v>34.49155923</c:v>
                </c:pt>
                <c:pt idx="13">
                  <c:v>20.755353240000002</c:v>
                </c:pt>
                <c:pt idx="14">
                  <c:v>24.054604179999998</c:v>
                </c:pt>
                <c:pt idx="15">
                  <c:v>28.12542492</c:v>
                </c:pt>
                <c:pt idx="16">
                  <c:v>27.437510830000001</c:v>
                </c:pt>
                <c:pt idx="17">
                  <c:v>20.655429259999998</c:v>
                </c:pt>
                <c:pt idx="18">
                  <c:v>14.781692169999999</c:v>
                </c:pt>
                <c:pt idx="19">
                  <c:v>12.193144820000001</c:v>
                </c:pt>
                <c:pt idx="20">
                  <c:v>19.982248290000001</c:v>
                </c:pt>
                <c:pt idx="21">
                  <c:v>11.20940953</c:v>
                </c:pt>
                <c:pt idx="22">
                  <c:v>7.2511859999999997</c:v>
                </c:pt>
                <c:pt idx="23">
                  <c:v>9.6109369867008496</c:v>
                </c:pt>
                <c:pt idx="24">
                  <c:v>10.869294003087701</c:v>
                </c:pt>
                <c:pt idx="25">
                  <c:v>1.18524295209675</c:v>
                </c:pt>
                <c:pt idx="26">
                  <c:v>5.9959295551225802</c:v>
                </c:pt>
                <c:pt idx="27">
                  <c:v>4.9762206143881196</c:v>
                </c:pt>
                <c:pt idx="28">
                  <c:v>7.5662919761054299</c:v>
                </c:pt>
                <c:pt idx="29">
                  <c:v>6.85</c:v>
                </c:pt>
                <c:pt idx="30">
                  <c:v>0.58244148815945296</c:v>
                </c:pt>
                <c:pt idx="31">
                  <c:v>0.36506830878325203</c:v>
                </c:pt>
                <c:pt idx="32">
                  <c:v>0.38673300747797301</c:v>
                </c:pt>
                <c:pt idx="33">
                  <c:v>0.34993175708996599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C2D-436F-BA25-C8FD996F8A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2585024"/>
        <c:axId val="752587904"/>
      </c:scatterChart>
      <c:valAx>
        <c:axId val="752585024"/>
        <c:scaling>
          <c:orientation val="minMax"/>
          <c:min val="1990"/>
        </c:scaling>
        <c:delete val="0"/>
        <c:axPos val="b"/>
        <c:numFmt formatCode="General" sourceLinked="1"/>
        <c:majorTickMark val="cross"/>
        <c:minorTickMark val="in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752587904"/>
        <c:crosses val="autoZero"/>
        <c:crossBetween val="midCat"/>
        <c:majorUnit val="5"/>
      </c:valAx>
      <c:valAx>
        <c:axId val="752587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/>
                  <a:t>Lead (tons</a:t>
                </a:r>
                <a:r>
                  <a:rPr lang="hu-HU" b="1" baseline="0"/>
                  <a:t> annum</a:t>
                </a:r>
                <a:r>
                  <a:rPr lang="hu-HU" b="1" baseline="30000"/>
                  <a:t>-1</a:t>
                </a:r>
                <a:r>
                  <a:rPr lang="hu-HU" b="1"/>
                  <a:t>)</a:t>
                </a:r>
                <a:endParaRPr lang="nb-NO" b="1"/>
              </a:p>
            </c:rich>
          </c:tx>
          <c:layout>
            <c:manualLayout>
              <c:xMode val="edge"/>
              <c:yMode val="edge"/>
              <c:x val="0"/>
              <c:y val="0.13930800143757963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752585024"/>
        <c:crosses val="autoZero"/>
        <c:crossBetween val="midCat"/>
      </c:valAx>
    </c:plotArea>
    <c:plotVisOnly val="1"/>
    <c:dispBlanksAs val="span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0">
      <a:solidFill>
        <a:schemeClr val="bg1">
          <a:lumMod val="65000"/>
        </a:schemeClr>
      </a:solidFill>
    </a:ln>
  </c:spPr>
  <c:txPr>
    <a:bodyPr/>
    <a:lstStyle/>
    <a:p>
      <a:pPr>
        <a:defRPr sz="1400"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Mercury</a:t>
            </a:r>
          </a:p>
        </c:rich>
      </c:tx>
      <c:layout>
        <c:manualLayout>
          <c:xMode val="edge"/>
          <c:yMode val="edge"/>
          <c:x val="0.77749154100092688"/>
          <c:y val="5.157113638351923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5311562617172852"/>
          <c:y val="5.0968369617698212E-2"/>
          <c:w val="0.79283675478065241"/>
          <c:h val="0.81688212209988276"/>
        </c:manualLayout>
      </c:layout>
      <c:scatterChart>
        <c:scatterStyle val="lineMarker"/>
        <c:varyColors val="0"/>
        <c:ser>
          <c:idx val="0"/>
          <c:order val="0"/>
          <c:tx>
            <c:strRef>
              <c:f>[1]SpainDirect_data!$G$4</c:f>
              <c:strCache>
                <c:ptCount val="1"/>
              </c:strCache>
            </c:strRef>
          </c:tx>
          <c:spPr>
            <a:ln w="19050">
              <a:solidFill>
                <a:srgbClr val="C00000"/>
              </a:solidFill>
            </a:ln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xVal>
            <c:numRef>
              <c:f>[1]SpainDirect_data!$B$5:$B$38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[1]SpainDirect_data!$G$5:$G$38</c:f>
              <c:numCache>
                <c:formatCode>General</c:formatCode>
                <c:ptCount val="34"/>
                <c:pt idx="9">
                  <c:v>0.13722999999999999</c:v>
                </c:pt>
                <c:pt idx="10">
                  <c:v>0.21662000000000001</c:v>
                </c:pt>
                <c:pt idx="11">
                  <c:v>0.18482199999999999</c:v>
                </c:pt>
                <c:pt idx="12">
                  <c:v>1.158842535</c:v>
                </c:pt>
                <c:pt idx="13">
                  <c:v>0.63553439499999997</c:v>
                </c:pt>
                <c:pt idx="14">
                  <c:v>1.307513178</c:v>
                </c:pt>
                <c:pt idx="15">
                  <c:v>0.62451216499999995</c:v>
                </c:pt>
                <c:pt idx="16">
                  <c:v>0.95335947099999996</c:v>
                </c:pt>
                <c:pt idx="17">
                  <c:v>4.0504193419999996</c:v>
                </c:pt>
                <c:pt idx="18">
                  <c:v>4.7520875450000002</c:v>
                </c:pt>
                <c:pt idx="19">
                  <c:v>5.8895020349999996</c:v>
                </c:pt>
                <c:pt idx="20">
                  <c:v>4.7336597210000004</c:v>
                </c:pt>
                <c:pt idx="21">
                  <c:v>0.73172698400000002</c:v>
                </c:pt>
                <c:pt idx="22">
                  <c:v>0.35185949999999999</c:v>
                </c:pt>
                <c:pt idx="23">
                  <c:v>0.72637311360650303</c:v>
                </c:pt>
                <c:pt idx="24">
                  <c:v>0.77288758527147405</c:v>
                </c:pt>
                <c:pt idx="25">
                  <c:v>0.40809727568043103</c:v>
                </c:pt>
                <c:pt idx="26">
                  <c:v>0.73904452379069396</c:v>
                </c:pt>
                <c:pt idx="27">
                  <c:v>0.69434343627412198</c:v>
                </c:pt>
                <c:pt idx="28">
                  <c:v>1.5380699856675499</c:v>
                </c:pt>
                <c:pt idx="29">
                  <c:v>2.0260899999999999</c:v>
                </c:pt>
                <c:pt idx="30">
                  <c:v>0.26833594320951099</c:v>
                </c:pt>
                <c:pt idx="31">
                  <c:v>0.76168218562941103</c:v>
                </c:pt>
                <c:pt idx="32">
                  <c:v>9.5500455591467207E-2</c:v>
                </c:pt>
                <c:pt idx="33">
                  <c:v>9.9362980041974594E-2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34C-4408-8A18-24D3B41962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2585024"/>
        <c:axId val="752587904"/>
      </c:scatterChart>
      <c:valAx>
        <c:axId val="752585024"/>
        <c:scaling>
          <c:orientation val="minMax"/>
          <c:min val="1990"/>
        </c:scaling>
        <c:delete val="0"/>
        <c:axPos val="b"/>
        <c:numFmt formatCode="General" sourceLinked="1"/>
        <c:majorTickMark val="cross"/>
        <c:minorTickMark val="in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752587904"/>
        <c:crosses val="autoZero"/>
        <c:crossBetween val="midCat"/>
        <c:majorUnit val="5"/>
      </c:valAx>
      <c:valAx>
        <c:axId val="752587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 baseline="0"/>
                  <a:t> Mercury </a:t>
                </a:r>
                <a:r>
                  <a:rPr lang="hu-HU" b="1"/>
                  <a:t>(tons</a:t>
                </a:r>
                <a:r>
                  <a:rPr lang="hu-HU" b="1" baseline="0"/>
                  <a:t> annum</a:t>
                </a:r>
                <a:r>
                  <a:rPr lang="hu-HU" b="1" baseline="30000"/>
                  <a:t>-1</a:t>
                </a:r>
                <a:r>
                  <a:rPr lang="hu-HU" b="1"/>
                  <a:t>)</a:t>
                </a:r>
                <a:endParaRPr lang="nb-NO" b="1"/>
              </a:p>
            </c:rich>
          </c:tx>
          <c:layout>
            <c:manualLayout>
              <c:xMode val="edge"/>
              <c:yMode val="edge"/>
              <c:x val="0"/>
              <c:y val="0.15774967963029518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752585024"/>
        <c:crosses val="autoZero"/>
        <c:crossBetween val="midCat"/>
        <c:majorUnit val="1"/>
      </c:valAx>
    </c:plotArea>
    <c:plotVisOnly val="1"/>
    <c:dispBlanksAs val="gap"/>
    <c:showDLblsOverMax val="0"/>
    <c:extLst/>
  </c:chart>
  <c:spPr>
    <a:ln>
      <a:solidFill>
        <a:schemeClr val="bg1">
          <a:lumMod val="65000"/>
        </a:schemeClr>
      </a:solidFill>
    </a:ln>
  </c:spPr>
  <c:txPr>
    <a:bodyPr/>
    <a:lstStyle/>
    <a:p>
      <a:pPr>
        <a:defRPr sz="1400"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Copper</a:t>
            </a:r>
          </a:p>
        </c:rich>
      </c:tx>
      <c:layout>
        <c:manualLayout>
          <c:xMode val="edge"/>
          <c:yMode val="edge"/>
          <c:x val="0.64029809769370338"/>
          <c:y val="5.761607435794230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7974181729576261"/>
          <c:y val="5.0968369617698212E-2"/>
          <c:w val="0.7662106134634622"/>
          <c:h val="0.81688212209988276"/>
        </c:manualLayout>
      </c:layout>
      <c:scatterChart>
        <c:scatterStyle val="lineMarker"/>
        <c:varyColors val="0"/>
        <c:ser>
          <c:idx val="0"/>
          <c:order val="0"/>
          <c:tx>
            <c:strRef>
              <c:f>[1]SpainDirect_data!$H$4</c:f>
              <c:strCache>
                <c:ptCount val="1"/>
              </c:strCache>
            </c:strRef>
          </c:tx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xVal>
            <c:numRef>
              <c:f>[1]SpainDirect_data!$B$5:$B$38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[1]SpainDirect_data!$H$5:$H$38</c:f>
              <c:numCache>
                <c:formatCode>General</c:formatCode>
                <c:ptCount val="34"/>
                <c:pt idx="8">
                  <c:v>1.3035000000000001</c:v>
                </c:pt>
                <c:pt idx="9">
                  <c:v>25.480920000000001</c:v>
                </c:pt>
                <c:pt idx="10">
                  <c:v>11.575570000000001</c:v>
                </c:pt>
                <c:pt idx="11">
                  <c:v>13.793006</c:v>
                </c:pt>
                <c:pt idx="12">
                  <c:v>13.138623600000001</c:v>
                </c:pt>
                <c:pt idx="13">
                  <c:v>7.8370615990000001</c:v>
                </c:pt>
                <c:pt idx="14">
                  <c:v>12.8565165</c:v>
                </c:pt>
                <c:pt idx="15">
                  <c:v>20.02936133</c:v>
                </c:pt>
                <c:pt idx="16">
                  <c:v>21.780175289999999</c:v>
                </c:pt>
                <c:pt idx="17">
                  <c:v>17.149445589999999</c:v>
                </c:pt>
                <c:pt idx="18">
                  <c:v>19.242633189999999</c:v>
                </c:pt>
                <c:pt idx="19">
                  <c:v>15.171862559999999</c:v>
                </c:pt>
                <c:pt idx="20">
                  <c:v>11.616764890000001</c:v>
                </c:pt>
                <c:pt idx="21">
                  <c:v>15.909084529999999</c:v>
                </c:pt>
                <c:pt idx="22">
                  <c:v>4.9545170000000001</c:v>
                </c:pt>
                <c:pt idx="23">
                  <c:v>6.7353345783962997</c:v>
                </c:pt>
                <c:pt idx="24">
                  <c:v>7.5562047076132997</c:v>
                </c:pt>
                <c:pt idx="25">
                  <c:v>3.0070292046898701</c:v>
                </c:pt>
                <c:pt idx="26">
                  <c:v>16.9580801841905</c:v>
                </c:pt>
                <c:pt idx="27">
                  <c:v>5.6380210816635801</c:v>
                </c:pt>
                <c:pt idx="28">
                  <c:v>11.3491428018466</c:v>
                </c:pt>
                <c:pt idx="29">
                  <c:v>28.135949</c:v>
                </c:pt>
                <c:pt idx="30">
                  <c:v>4.4580841768171497</c:v>
                </c:pt>
                <c:pt idx="31">
                  <c:v>4.0027474748522502</c:v>
                </c:pt>
                <c:pt idx="32">
                  <c:v>2.04992931179709</c:v>
                </c:pt>
                <c:pt idx="33">
                  <c:v>4.0086967884164597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384-4BA5-BB94-F5A0171305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2585024"/>
        <c:axId val="752587904"/>
      </c:scatterChart>
      <c:valAx>
        <c:axId val="752585024"/>
        <c:scaling>
          <c:orientation val="minMax"/>
          <c:min val="1990"/>
        </c:scaling>
        <c:delete val="0"/>
        <c:axPos val="b"/>
        <c:numFmt formatCode="General" sourceLinked="1"/>
        <c:majorTickMark val="cross"/>
        <c:minorTickMark val="in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752587904"/>
        <c:crosses val="autoZero"/>
        <c:crossBetween val="midCat"/>
        <c:majorUnit val="5"/>
      </c:valAx>
      <c:valAx>
        <c:axId val="752587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 baseline="0"/>
                  <a:t> Copper </a:t>
                </a:r>
                <a:r>
                  <a:rPr lang="hu-HU" b="1"/>
                  <a:t>(tons</a:t>
                </a:r>
                <a:r>
                  <a:rPr lang="hu-HU" b="1" baseline="0"/>
                  <a:t> annum</a:t>
                </a:r>
                <a:r>
                  <a:rPr lang="hu-HU" b="1" baseline="30000"/>
                  <a:t>-1</a:t>
                </a:r>
                <a:r>
                  <a:rPr lang="hu-HU" b="1"/>
                  <a:t>)</a:t>
                </a:r>
                <a:endParaRPr lang="nb-NO" b="1"/>
              </a:p>
            </c:rich>
          </c:tx>
          <c:layout>
            <c:manualLayout>
              <c:xMode val="edge"/>
              <c:yMode val="edge"/>
              <c:x val="0"/>
              <c:y val="0.15774967963029518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752585024"/>
        <c:crosses val="autoZero"/>
        <c:crossBetween val="midCat"/>
      </c:valAx>
    </c:plotArea>
    <c:plotVisOnly val="1"/>
    <c:dispBlanksAs val="gap"/>
    <c:showDLblsOverMax val="0"/>
    <c:extLst/>
  </c:chart>
  <c:spPr>
    <a:ln>
      <a:solidFill>
        <a:schemeClr val="bg1">
          <a:lumMod val="65000"/>
        </a:schemeClr>
      </a:solidFill>
    </a:ln>
  </c:spPr>
  <c:txPr>
    <a:bodyPr/>
    <a:lstStyle/>
    <a:p>
      <a:pPr>
        <a:defRPr sz="1400"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Zink</a:t>
            </a:r>
          </a:p>
        </c:rich>
      </c:tx>
      <c:layout>
        <c:manualLayout>
          <c:xMode val="edge"/>
          <c:yMode val="edge"/>
          <c:x val="0.83355787866924458"/>
          <c:y val="3.05084928476155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7678335733490746"/>
          <c:y val="5.0968369617698212E-2"/>
          <c:w val="0.7691690734243174"/>
          <c:h val="0.81688212209988276"/>
        </c:manualLayout>
      </c:layout>
      <c:scatterChart>
        <c:scatterStyle val="lineMarker"/>
        <c:varyColors val="0"/>
        <c:ser>
          <c:idx val="0"/>
          <c:order val="0"/>
          <c:tx>
            <c:strRef>
              <c:f>[1]SpainDirect_data!$I$4</c:f>
              <c:strCache>
                <c:ptCount val="1"/>
              </c:strCache>
            </c:strRef>
          </c:tx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xVal>
            <c:numRef>
              <c:f>[1]SpainDirect_data!$B$5:$B$38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[1]SpainDirect_data!$I$5:$I$38</c:f>
              <c:numCache>
                <c:formatCode>General</c:formatCode>
                <c:ptCount val="34"/>
                <c:pt idx="8">
                  <c:v>4.2655000000000003</c:v>
                </c:pt>
                <c:pt idx="9">
                  <c:v>56.737409999999997</c:v>
                </c:pt>
                <c:pt idx="10">
                  <c:v>23.932670000000002</c:v>
                </c:pt>
                <c:pt idx="11">
                  <c:v>57.312797500000002</c:v>
                </c:pt>
                <c:pt idx="12">
                  <c:v>83.279555779999995</c:v>
                </c:pt>
                <c:pt idx="13">
                  <c:v>40.52974889</c:v>
                </c:pt>
                <c:pt idx="14">
                  <c:v>40.870671379999997</c:v>
                </c:pt>
                <c:pt idx="15">
                  <c:v>89.427594290000002</c:v>
                </c:pt>
                <c:pt idx="16">
                  <c:v>79.510251569999994</c:v>
                </c:pt>
                <c:pt idx="17">
                  <c:v>78.937952949999996</c:v>
                </c:pt>
                <c:pt idx="18">
                  <c:v>70.313582659999994</c:v>
                </c:pt>
                <c:pt idx="19">
                  <c:v>41.979601039999999</c:v>
                </c:pt>
                <c:pt idx="20">
                  <c:v>44.991480359999997</c:v>
                </c:pt>
                <c:pt idx="21">
                  <c:v>37.929391039999999</c:v>
                </c:pt>
                <c:pt idx="22">
                  <c:v>14.080613</c:v>
                </c:pt>
                <c:pt idx="23">
                  <c:v>27.610426566220202</c:v>
                </c:pt>
                <c:pt idx="24">
                  <c:v>34.6785206372532</c:v>
                </c:pt>
                <c:pt idx="25">
                  <c:v>20.131289965497601</c:v>
                </c:pt>
                <c:pt idx="26">
                  <c:v>86.594296021165405</c:v>
                </c:pt>
                <c:pt idx="27">
                  <c:v>23.5659554106198</c:v>
                </c:pt>
                <c:pt idx="28">
                  <c:v>20.890361402018399</c:v>
                </c:pt>
                <c:pt idx="29">
                  <c:v>30.041423000000002</c:v>
                </c:pt>
                <c:pt idx="30">
                  <c:v>30.250328977454402</c:v>
                </c:pt>
                <c:pt idx="31">
                  <c:v>19.880127776625802</c:v>
                </c:pt>
                <c:pt idx="32">
                  <c:v>19.029263098041199</c:v>
                </c:pt>
                <c:pt idx="33">
                  <c:v>21.135897640912901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041-4B1F-AAE0-7C04AB6289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2585024"/>
        <c:axId val="752587904"/>
      </c:scatterChart>
      <c:valAx>
        <c:axId val="752585024"/>
        <c:scaling>
          <c:orientation val="minMax"/>
          <c:min val="1990"/>
        </c:scaling>
        <c:delete val="0"/>
        <c:axPos val="b"/>
        <c:numFmt formatCode="General" sourceLinked="1"/>
        <c:majorTickMark val="cross"/>
        <c:minorTickMark val="in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752587904"/>
        <c:crosses val="autoZero"/>
        <c:crossBetween val="midCat"/>
        <c:majorUnit val="5"/>
      </c:valAx>
      <c:valAx>
        <c:axId val="752587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 baseline="0"/>
                  <a:t> Zink  </a:t>
                </a:r>
                <a:r>
                  <a:rPr lang="hu-HU" b="1"/>
                  <a:t>(tons</a:t>
                </a:r>
                <a:r>
                  <a:rPr lang="hu-HU" b="1" baseline="0"/>
                  <a:t> annum</a:t>
                </a:r>
                <a:r>
                  <a:rPr lang="hu-HU" b="1" baseline="30000"/>
                  <a:t>-1</a:t>
                </a:r>
                <a:r>
                  <a:rPr lang="hu-HU" b="1"/>
                  <a:t>)</a:t>
                </a:r>
                <a:endParaRPr lang="nb-NO" b="1"/>
              </a:p>
            </c:rich>
          </c:tx>
          <c:layout>
            <c:manualLayout>
              <c:xMode val="edge"/>
              <c:yMode val="edge"/>
              <c:x val="0"/>
              <c:y val="0.15774967963029518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752585024"/>
        <c:crosses val="autoZero"/>
        <c:crossBetween val="midCat"/>
      </c:valAx>
    </c:plotArea>
    <c:plotVisOnly val="1"/>
    <c:dispBlanksAs val="gap"/>
    <c:showDLblsOverMax val="0"/>
    <c:extLst/>
  </c:chart>
  <c:spPr>
    <a:ln>
      <a:solidFill>
        <a:schemeClr val="bg1">
          <a:lumMod val="65000"/>
        </a:schemeClr>
      </a:solidFill>
    </a:ln>
  </c:spPr>
  <c:txPr>
    <a:bodyPr/>
    <a:lstStyle/>
    <a:p>
      <a:pPr>
        <a:defRPr sz="1400"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hu-HU" sz="1400"/>
              <a:t>PCBs</a:t>
            </a:r>
            <a:endParaRPr lang="en-US" sz="1400"/>
          </a:p>
        </c:rich>
      </c:tx>
      <c:layout>
        <c:manualLayout>
          <c:xMode val="edge"/>
          <c:yMode val="edge"/>
          <c:x val="0.78247029889053088"/>
          <c:y val="7.234067657655275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4719875772635599"/>
          <c:y val="5.0968369617698212E-2"/>
          <c:w val="0.79875367303286882"/>
          <c:h val="0.81688212209988276"/>
        </c:manualLayout>
      </c:layout>
      <c:scatterChart>
        <c:scatterStyle val="lineMarker"/>
        <c:varyColors val="0"/>
        <c:ser>
          <c:idx val="0"/>
          <c:order val="0"/>
          <c:tx>
            <c:strRef>
              <c:f>[1]SpainDirect_data!$J$4</c:f>
              <c:strCache>
                <c:ptCount val="1"/>
              </c:strCache>
            </c:strRef>
          </c:tx>
          <c:spPr>
            <a:ln w="19050">
              <a:solidFill>
                <a:srgbClr val="C00000"/>
              </a:solidFill>
            </a:ln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xVal>
            <c:numRef>
              <c:f>[1]SpainDirect_data!$B$5:$B$38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[1]SpainDirect_data!$J$5:$J$38</c:f>
              <c:numCache>
                <c:formatCode>General</c:formatCode>
                <c:ptCount val="34"/>
                <c:pt idx="10">
                  <c:v>2.1004999999999998</c:v>
                </c:pt>
                <c:pt idx="11">
                  <c:v>29.1648</c:v>
                </c:pt>
                <c:pt idx="12">
                  <c:v>64.2791912</c:v>
                </c:pt>
                <c:pt idx="13">
                  <c:v>13.768232449999999</c:v>
                </c:pt>
                <c:pt idx="14">
                  <c:v>11.850199999999999</c:v>
                </c:pt>
                <c:pt idx="15">
                  <c:v>6.7409516299999996</c:v>
                </c:pt>
                <c:pt idx="16">
                  <c:v>8.4748598170000005</c:v>
                </c:pt>
                <c:pt idx="17">
                  <c:v>4.3600115380000002</c:v>
                </c:pt>
                <c:pt idx="18">
                  <c:v>4.6499101090000003</c:v>
                </c:pt>
                <c:pt idx="19">
                  <c:v>6.6441737249999999</c:v>
                </c:pt>
                <c:pt idx="20">
                  <c:v>6.7616740230000003</c:v>
                </c:pt>
                <c:pt idx="21">
                  <c:v>21.153527</c:v>
                </c:pt>
                <c:pt idx="22">
                  <c:v>0.77401200000000003</c:v>
                </c:pt>
                <c:pt idx="23">
                  <c:v>3.1531815000000001</c:v>
                </c:pt>
                <c:pt idx="24">
                  <c:v>2.8007390000000001</c:v>
                </c:pt>
                <c:pt idx="25">
                  <c:v>3.3438498000000001</c:v>
                </c:pt>
                <c:pt idx="26">
                  <c:v>0.44672407897499999</c:v>
                </c:pt>
                <c:pt idx="28">
                  <c:v>0.44672407897499999</c:v>
                </c:pt>
                <c:pt idx="29">
                  <c:v>1.5902609999999999</c:v>
                </c:pt>
                <c:pt idx="33">
                  <c:v>0.14637446174999999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D22-4DED-A8AE-C808B78897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2585024"/>
        <c:axId val="752587904"/>
      </c:scatterChart>
      <c:valAx>
        <c:axId val="752585024"/>
        <c:scaling>
          <c:orientation val="minMax"/>
          <c:min val="1990"/>
        </c:scaling>
        <c:delete val="0"/>
        <c:axPos val="b"/>
        <c:numFmt formatCode="General" sourceLinked="1"/>
        <c:majorTickMark val="cross"/>
        <c:minorTickMark val="in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752587904"/>
        <c:crosses val="autoZero"/>
        <c:crossBetween val="midCat"/>
        <c:majorUnit val="5"/>
      </c:valAx>
      <c:valAx>
        <c:axId val="752587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 baseline="0"/>
                  <a:t> PCBs </a:t>
                </a:r>
                <a:r>
                  <a:rPr lang="hu-HU" b="1"/>
                  <a:t>(kg</a:t>
                </a:r>
                <a:r>
                  <a:rPr lang="hu-HU" b="1" baseline="0"/>
                  <a:t> annum</a:t>
                </a:r>
                <a:r>
                  <a:rPr lang="hu-HU" b="1" baseline="30000"/>
                  <a:t>-1</a:t>
                </a:r>
                <a:r>
                  <a:rPr lang="hu-HU" b="1"/>
                  <a:t>)</a:t>
                </a:r>
                <a:endParaRPr lang="nb-NO" b="1"/>
              </a:p>
            </c:rich>
          </c:tx>
          <c:layout>
            <c:manualLayout>
              <c:xMode val="edge"/>
              <c:yMode val="edge"/>
              <c:x val="0"/>
              <c:y val="0.15774967963029518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752585024"/>
        <c:crosses val="autoZero"/>
        <c:crossBetween val="midCat"/>
      </c:valAx>
    </c:plotArea>
    <c:plotVisOnly val="1"/>
    <c:dispBlanksAs val="gap"/>
    <c:showDLblsOverMax val="0"/>
    <c:extLst/>
  </c:chart>
  <c:spPr>
    <a:ln>
      <a:solidFill>
        <a:schemeClr val="bg1">
          <a:lumMod val="65000"/>
        </a:schemeClr>
      </a:solidFill>
    </a:ln>
  </c:spPr>
  <c:txPr>
    <a:bodyPr/>
    <a:lstStyle/>
    <a:p>
      <a:pPr>
        <a:defRPr sz="1400"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g-HCH</a:t>
            </a:r>
          </a:p>
        </c:rich>
      </c:tx>
      <c:layout>
        <c:manualLayout>
          <c:xMode val="edge"/>
          <c:yMode val="edge"/>
          <c:x val="0.66084654057846837"/>
          <c:y val="7.234078355899353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5254372307595132"/>
          <c:y val="5.0968369617698212E-2"/>
          <c:w val="0.79309980735119923"/>
          <c:h val="0.81688212209988276"/>
        </c:manualLayout>
      </c:layout>
      <c:scatterChart>
        <c:scatterStyle val="lineMarker"/>
        <c:varyColors val="0"/>
        <c:ser>
          <c:idx val="0"/>
          <c:order val="0"/>
          <c:tx>
            <c:strRef>
              <c:f>[1]SpainDirect_data!$K$4</c:f>
              <c:strCache>
                <c:ptCount val="1"/>
              </c:strCache>
            </c:strRef>
          </c:tx>
          <c:spPr>
            <a:ln w="19050">
              <a:solidFill>
                <a:srgbClr val="C00000"/>
              </a:solidFill>
            </a:ln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xVal>
            <c:numRef>
              <c:f>[1]SpainDirect_data!$B$5:$B$38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[1]SpainDirect_data!$K$5:$K$38</c:f>
              <c:numCache>
                <c:formatCode>General</c:formatCode>
                <c:ptCount val="34"/>
                <c:pt idx="10">
                  <c:v>2.61</c:v>
                </c:pt>
                <c:pt idx="11">
                  <c:v>30.3398</c:v>
                </c:pt>
                <c:pt idx="12">
                  <c:v>9.5230550180000009</c:v>
                </c:pt>
                <c:pt idx="13">
                  <c:v>9.4810602199999998</c:v>
                </c:pt>
                <c:pt idx="14">
                  <c:v>9.2900650000000002</c:v>
                </c:pt>
                <c:pt idx="15">
                  <c:v>7.5233113300000003</c:v>
                </c:pt>
                <c:pt idx="16">
                  <c:v>6.9382807870000001</c:v>
                </c:pt>
                <c:pt idx="17">
                  <c:v>2.0259781060000002</c:v>
                </c:pt>
                <c:pt idx="18">
                  <c:v>1.119148491</c:v>
                </c:pt>
                <c:pt idx="19">
                  <c:v>1.139639888</c:v>
                </c:pt>
                <c:pt idx="20">
                  <c:v>2.0883449519999999</c:v>
                </c:pt>
                <c:pt idx="21">
                  <c:v>16.495041180000001</c:v>
                </c:pt>
                <c:pt idx="22">
                  <c:v>0.54687600000000003</c:v>
                </c:pt>
                <c:pt idx="23">
                  <c:v>2.0094420999607099</c:v>
                </c:pt>
                <c:pt idx="24">
                  <c:v>1.7730878779999999</c:v>
                </c:pt>
                <c:pt idx="25">
                  <c:v>0.19076665876000001</c:v>
                </c:pt>
                <c:pt idx="26">
                  <c:v>0.23780782851999999</c:v>
                </c:pt>
                <c:pt idx="27">
                  <c:v>0.26367465212685198</c:v>
                </c:pt>
                <c:pt idx="28">
                  <c:v>0.52873050634666696</c:v>
                </c:pt>
                <c:pt idx="29">
                  <c:v>42.2</c:v>
                </c:pt>
                <c:pt idx="30">
                  <c:v>0.124792994835714</c:v>
                </c:pt>
                <c:pt idx="31">
                  <c:v>1.4898892743194401E-2</c:v>
                </c:pt>
                <c:pt idx="32">
                  <c:v>1.211797204875E-2</c:v>
                </c:pt>
                <c:pt idx="33">
                  <c:v>3.1559617066666698E-2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423-4A6A-BF66-2890735BDC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2585024"/>
        <c:axId val="752587904"/>
      </c:scatterChart>
      <c:valAx>
        <c:axId val="752585024"/>
        <c:scaling>
          <c:orientation val="minMax"/>
          <c:min val="1990"/>
        </c:scaling>
        <c:delete val="0"/>
        <c:axPos val="b"/>
        <c:numFmt formatCode="General" sourceLinked="1"/>
        <c:majorTickMark val="cross"/>
        <c:minorTickMark val="in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752587904"/>
        <c:crosses val="autoZero"/>
        <c:crossBetween val="midCat"/>
        <c:majorUnit val="5"/>
      </c:valAx>
      <c:valAx>
        <c:axId val="752587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 baseline="0"/>
                  <a:t> g-HCH </a:t>
                </a:r>
                <a:r>
                  <a:rPr lang="hu-HU" b="1"/>
                  <a:t>(kg</a:t>
                </a:r>
                <a:r>
                  <a:rPr lang="hu-HU" b="1" baseline="0"/>
                  <a:t> annum</a:t>
                </a:r>
                <a:r>
                  <a:rPr lang="hu-HU" b="1" baseline="30000"/>
                  <a:t>-1</a:t>
                </a:r>
                <a:r>
                  <a:rPr lang="hu-HU" b="1"/>
                  <a:t>)</a:t>
                </a:r>
                <a:endParaRPr lang="nb-NO" b="1"/>
              </a:p>
            </c:rich>
          </c:tx>
          <c:layout>
            <c:manualLayout>
              <c:xMode val="edge"/>
              <c:yMode val="edge"/>
              <c:x val="0"/>
              <c:y val="0.15774967963029518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752585024"/>
        <c:crosses val="autoZero"/>
        <c:crossBetween val="midCat"/>
      </c:valAx>
    </c:plotArea>
    <c:plotVisOnly val="1"/>
    <c:dispBlanksAs val="gap"/>
    <c:showDLblsOverMax val="0"/>
    <c:extLst/>
  </c:chart>
  <c:spPr>
    <a:ln>
      <a:solidFill>
        <a:schemeClr val="bg1">
          <a:lumMod val="65000"/>
        </a:schemeClr>
      </a:solidFill>
    </a:ln>
  </c:spPr>
  <c:txPr>
    <a:bodyPr/>
    <a:lstStyle/>
    <a:p>
      <a:pPr>
        <a:defRPr sz="1400"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Nitrate</a:t>
            </a:r>
          </a:p>
        </c:rich>
      </c:tx>
      <c:layout>
        <c:manualLayout>
          <c:xMode val="edge"/>
          <c:yMode val="edge"/>
          <c:x val="0.77417066200058327"/>
          <c:y val="4.895682105119272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5311562617172852"/>
          <c:y val="5.0968369617698212E-2"/>
          <c:w val="0.79283675478065241"/>
          <c:h val="0.81688212209988276"/>
        </c:manualLayout>
      </c:layout>
      <c:scatterChart>
        <c:scatterStyle val="lineMarker"/>
        <c:varyColors val="0"/>
        <c:ser>
          <c:idx val="0"/>
          <c:order val="0"/>
          <c:tx>
            <c:strRef>
              <c:f>[2]Spain_Riverine_data!$M$4</c:f>
              <c:strCache>
                <c:ptCount val="1"/>
              </c:strCache>
            </c:strRef>
          </c:tx>
          <c:spPr>
            <a:ln w="19050">
              <a:solidFill>
                <a:srgbClr val="C00000"/>
              </a:solidFill>
            </a:ln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xVal>
            <c:numRef>
              <c:f>[2]Spain_Riverine_data!$B$5:$B$38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[2]Spain_Riverine_data!$M$5:$M$38</c:f>
              <c:numCache>
                <c:formatCode>0.0</c:formatCode>
                <c:ptCount val="34"/>
                <c:pt idx="0">
                  <c:v>11.920291799999999</c:v>
                </c:pt>
                <c:pt idx="1">
                  <c:v>8.5661950040000008</c:v>
                </c:pt>
                <c:pt idx="2">
                  <c:v>4.0279581569999996</c:v>
                </c:pt>
                <c:pt idx="3">
                  <c:v>3.0331723990000001</c:v>
                </c:pt>
                <c:pt idx="4">
                  <c:v>6.0769296370000001</c:v>
                </c:pt>
                <c:pt idx="5">
                  <c:v>9.0764422999999997E-2</c:v>
                </c:pt>
                <c:pt idx="6">
                  <c:v>6.6219816280000003</c:v>
                </c:pt>
                <c:pt idx="7">
                  <c:v>79.850899699999999</c:v>
                </c:pt>
                <c:pt idx="8">
                  <c:v>76.716928870000004</c:v>
                </c:pt>
                <c:pt idx="9">
                  <c:v>45.087499999999999</c:v>
                </c:pt>
                <c:pt idx="10">
                  <c:v>32.803750000000001</c:v>
                </c:pt>
                <c:pt idx="11">
                  <c:v>57.080702960000004</c:v>
                </c:pt>
                <c:pt idx="12">
                  <c:v>109.0183851</c:v>
                </c:pt>
                <c:pt idx="13">
                  <c:v>69.17221619</c:v>
                </c:pt>
                <c:pt idx="14">
                  <c:v>39.02494093</c:v>
                </c:pt>
                <c:pt idx="15">
                  <c:v>23.227244259999999</c:v>
                </c:pt>
                <c:pt idx="16">
                  <c:v>42.799100510000002</c:v>
                </c:pt>
                <c:pt idx="17">
                  <c:v>43.381317359999997</c:v>
                </c:pt>
                <c:pt idx="18">
                  <c:v>30.22252048</c:v>
                </c:pt>
                <c:pt idx="19">
                  <c:v>20.37136288</c:v>
                </c:pt>
                <c:pt idx="20">
                  <c:v>28.17984427</c:v>
                </c:pt>
                <c:pt idx="21">
                  <c:v>24.719987769999999</c:v>
                </c:pt>
                <c:pt idx="22">
                  <c:v>36.322807042131998</c:v>
                </c:pt>
                <c:pt idx="23">
                  <c:v>8.5604225199971005</c:v>
                </c:pt>
                <c:pt idx="24">
                  <c:v>31.725065056189649</c:v>
                </c:pt>
                <c:pt idx="25">
                  <c:v>18.15866620530025</c:v>
                </c:pt>
                <c:pt idx="26">
                  <c:v>33.3159089474944</c:v>
                </c:pt>
                <c:pt idx="27">
                  <c:v>17.5295133370368</c:v>
                </c:pt>
                <c:pt idx="28">
                  <c:v>30.184938682501201</c:v>
                </c:pt>
                <c:pt idx="29">
                  <c:v>23.38993</c:v>
                </c:pt>
                <c:pt idx="30">
                  <c:v>30.8241685821774</c:v>
                </c:pt>
                <c:pt idx="31">
                  <c:v>31.319614162069801</c:v>
                </c:pt>
                <c:pt idx="32">
                  <c:v>27.150179149979799</c:v>
                </c:pt>
                <c:pt idx="33">
                  <c:v>20.401775615597501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663-4C46-ACA6-CFB5886624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2585024"/>
        <c:axId val="752587904"/>
      </c:scatterChart>
      <c:valAx>
        <c:axId val="752585024"/>
        <c:scaling>
          <c:orientation val="minMax"/>
          <c:min val="1990"/>
        </c:scaling>
        <c:delete val="0"/>
        <c:axPos val="b"/>
        <c:numFmt formatCode="General" sourceLinked="1"/>
        <c:majorTickMark val="cross"/>
        <c:minorTickMark val="in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752587904"/>
        <c:crosses val="autoZero"/>
        <c:crossBetween val="midCat"/>
        <c:majorUnit val="5"/>
      </c:valAx>
      <c:valAx>
        <c:axId val="752587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/>
                  <a:t>Nitrate (ktons</a:t>
                </a:r>
                <a:r>
                  <a:rPr lang="hu-HU" b="1" baseline="0"/>
                  <a:t> annum</a:t>
                </a:r>
                <a:r>
                  <a:rPr lang="hu-HU" b="1" baseline="30000"/>
                  <a:t>-1</a:t>
                </a:r>
                <a:r>
                  <a:rPr lang="hu-HU" b="1"/>
                  <a:t>)</a:t>
                </a:r>
                <a:endParaRPr lang="nb-NO" b="1"/>
              </a:p>
            </c:rich>
          </c:tx>
          <c:layout>
            <c:manualLayout>
              <c:xMode val="edge"/>
              <c:yMode val="edge"/>
              <c:x val="0"/>
              <c:y val="0.13930800143757963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752585024"/>
        <c:crosses val="autoZero"/>
        <c:crossBetween val="midCat"/>
      </c:valAx>
    </c:plotArea>
    <c:plotVisOnly val="1"/>
    <c:dispBlanksAs val="gap"/>
    <c:showDLblsOverMax val="0"/>
    <c:extLst/>
  </c:chart>
  <c:txPr>
    <a:bodyPr/>
    <a:lstStyle/>
    <a:p>
      <a:pPr>
        <a:defRPr sz="1400"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PO4-P</a:t>
            </a:r>
          </a:p>
        </c:rich>
      </c:tx>
      <c:layout>
        <c:manualLayout>
          <c:xMode val="edge"/>
          <c:yMode val="edge"/>
          <c:x val="0.7991071428571429"/>
          <c:y val="6.37025513624212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5311562617172852"/>
          <c:y val="5.0968369617698212E-2"/>
          <c:w val="0.79283675478065241"/>
          <c:h val="0.81688212209988276"/>
        </c:manualLayout>
      </c:layout>
      <c:scatterChart>
        <c:scatterStyle val="lineMarker"/>
        <c:varyColors val="0"/>
        <c:ser>
          <c:idx val="0"/>
          <c:order val="0"/>
          <c:tx>
            <c:strRef>
              <c:f>[2]Spain_Riverine_data!$N$4</c:f>
              <c:strCache>
                <c:ptCount val="1"/>
              </c:strCache>
            </c:strRef>
          </c:tx>
          <c:spPr>
            <a:ln w="19050">
              <a:solidFill>
                <a:srgbClr val="C00000"/>
              </a:solidFill>
            </a:ln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xVal>
            <c:numRef>
              <c:f>[2]Spain_Riverine_data!$B$5:$B$38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[2]Spain_Riverine_data!$N$5:$N$38</c:f>
              <c:numCache>
                <c:formatCode>0.0</c:formatCode>
                <c:ptCount val="34"/>
                <c:pt idx="0">
                  <c:v>1.3124108560000001</c:v>
                </c:pt>
                <c:pt idx="1">
                  <c:v>0.31328415500000001</c:v>
                </c:pt>
                <c:pt idx="2">
                  <c:v>8.7451103000000002E-2</c:v>
                </c:pt>
                <c:pt idx="3">
                  <c:v>9.9026571999999993E-2</c:v>
                </c:pt>
                <c:pt idx="4">
                  <c:v>0.33325802300000001</c:v>
                </c:pt>
                <c:pt idx="5">
                  <c:v>5.9531489999999996E-3</c:v>
                </c:pt>
                <c:pt idx="6">
                  <c:v>0.52721150000000006</c:v>
                </c:pt>
                <c:pt idx="7">
                  <c:v>1.1131</c:v>
                </c:pt>
                <c:pt idx="8">
                  <c:v>0.79955050999999999</c:v>
                </c:pt>
                <c:pt idx="9">
                  <c:v>1.47956</c:v>
                </c:pt>
                <c:pt idx="10">
                  <c:v>1.0516399999999999</c:v>
                </c:pt>
                <c:pt idx="11">
                  <c:v>1.790586945</c:v>
                </c:pt>
                <c:pt idx="12">
                  <c:v>1.9712063</c:v>
                </c:pt>
                <c:pt idx="13">
                  <c:v>1.8635803950000001</c:v>
                </c:pt>
                <c:pt idx="14">
                  <c:v>1.3717078030000001</c:v>
                </c:pt>
                <c:pt idx="15">
                  <c:v>1.17145923</c:v>
                </c:pt>
                <c:pt idx="16">
                  <c:v>1.4174570790000001</c:v>
                </c:pt>
                <c:pt idx="17">
                  <c:v>1.0202088309999999</c:v>
                </c:pt>
                <c:pt idx="18">
                  <c:v>0.87512777600000002</c:v>
                </c:pt>
                <c:pt idx="19">
                  <c:v>0.60321701999999999</c:v>
                </c:pt>
                <c:pt idx="20">
                  <c:v>0.74463455899999997</c:v>
                </c:pt>
                <c:pt idx="21">
                  <c:v>0.66577156400000004</c:v>
                </c:pt>
                <c:pt idx="22">
                  <c:v>1.7710954413693898</c:v>
                </c:pt>
                <c:pt idx="23">
                  <c:v>0.29434594627271909</c:v>
                </c:pt>
                <c:pt idx="24">
                  <c:v>8.5822484473916614</c:v>
                </c:pt>
                <c:pt idx="25">
                  <c:v>0.54751684645760257</c:v>
                </c:pt>
                <c:pt idx="26">
                  <c:v>1.3463296791152699</c:v>
                </c:pt>
                <c:pt idx="27">
                  <c:v>0.413638694543143</c:v>
                </c:pt>
                <c:pt idx="28">
                  <c:v>0.90127154671306997</c:v>
                </c:pt>
                <c:pt idx="29">
                  <c:v>0.41749700000000001</c:v>
                </c:pt>
                <c:pt idx="30">
                  <c:v>0.56743913668496104</c:v>
                </c:pt>
                <c:pt idx="31">
                  <c:v>0.35879733857843199</c:v>
                </c:pt>
                <c:pt idx="32">
                  <c:v>0.456350799393545</c:v>
                </c:pt>
                <c:pt idx="33">
                  <c:v>0.215278793768616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2A7-4A80-BE3C-689AF08DBD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2585024"/>
        <c:axId val="752587904"/>
      </c:scatterChart>
      <c:valAx>
        <c:axId val="752585024"/>
        <c:scaling>
          <c:orientation val="minMax"/>
          <c:min val="1990"/>
        </c:scaling>
        <c:delete val="0"/>
        <c:axPos val="b"/>
        <c:numFmt formatCode="General" sourceLinked="1"/>
        <c:majorTickMark val="cross"/>
        <c:minorTickMark val="in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752587904"/>
        <c:crosses val="autoZero"/>
        <c:crossBetween val="midCat"/>
        <c:majorUnit val="5"/>
      </c:valAx>
      <c:valAx>
        <c:axId val="752587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 baseline="0"/>
                  <a:t> PO4-P  </a:t>
                </a:r>
                <a:r>
                  <a:rPr lang="hu-HU" b="1"/>
                  <a:t>(ktons</a:t>
                </a:r>
                <a:r>
                  <a:rPr lang="hu-HU" b="1" baseline="0"/>
                  <a:t> annum</a:t>
                </a:r>
                <a:r>
                  <a:rPr lang="hu-HU" b="1" baseline="30000"/>
                  <a:t>-1</a:t>
                </a:r>
                <a:r>
                  <a:rPr lang="hu-HU" b="1"/>
                  <a:t>)</a:t>
                </a:r>
                <a:endParaRPr lang="nb-NO" b="1"/>
              </a:p>
            </c:rich>
          </c:tx>
          <c:layout>
            <c:manualLayout>
              <c:xMode val="edge"/>
              <c:yMode val="edge"/>
              <c:x val="0"/>
              <c:y val="0.15774967963029518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752585024"/>
        <c:crosses val="autoZero"/>
        <c:crossBetween val="midCat"/>
      </c:valAx>
    </c:plotArea>
    <c:plotVisOnly val="1"/>
    <c:dispBlanksAs val="gap"/>
    <c:showDLblsOverMax val="0"/>
    <c:extLst/>
  </c:chart>
  <c:txPr>
    <a:bodyPr/>
    <a:lstStyle/>
    <a:p>
      <a:pPr>
        <a:defRPr sz="1400"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N-total</a:t>
            </a:r>
          </a:p>
        </c:rich>
      </c:tx>
      <c:layout>
        <c:manualLayout>
          <c:xMode val="edge"/>
          <c:yMode val="edge"/>
          <c:x val="0.77337035995500558"/>
          <c:y val="5.012042175778812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5311562617172852"/>
          <c:y val="5.0968369617698212E-2"/>
          <c:w val="0.79283675478065241"/>
          <c:h val="0.81688212209988276"/>
        </c:manualLayout>
      </c:layout>
      <c:scatterChart>
        <c:scatterStyle val="lineMarker"/>
        <c:varyColors val="0"/>
        <c:ser>
          <c:idx val="0"/>
          <c:order val="0"/>
          <c:tx>
            <c:strRef>
              <c:f>[2]Spain_Riverine_data!$O$4</c:f>
              <c:strCache>
                <c:ptCount val="1"/>
              </c:strCache>
            </c:strRef>
          </c:tx>
          <c:spPr>
            <a:ln w="19050">
              <a:solidFill>
                <a:srgbClr val="C00000"/>
              </a:solidFill>
            </a:ln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xVal>
            <c:numRef>
              <c:f>[2]Spain_Riverine_data!$B$5:$B$38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[2]Spain_Riverine_data!$O$5:$O$38</c:f>
              <c:numCache>
                <c:formatCode>0.0</c:formatCode>
                <c:ptCount val="34"/>
                <c:pt idx="7">
                  <c:v>123.06220980000001</c:v>
                </c:pt>
                <c:pt idx="8">
                  <c:v>33.503999999999998</c:v>
                </c:pt>
                <c:pt idx="9">
                  <c:v>25.836500000000001</c:v>
                </c:pt>
                <c:pt idx="10">
                  <c:v>23.12454</c:v>
                </c:pt>
                <c:pt idx="11">
                  <c:v>52.71876366</c:v>
                </c:pt>
                <c:pt idx="12">
                  <c:v>57.100200000000001</c:v>
                </c:pt>
                <c:pt idx="13">
                  <c:v>67.261888850000005</c:v>
                </c:pt>
                <c:pt idx="14">
                  <c:v>44.132390270000002</c:v>
                </c:pt>
                <c:pt idx="15">
                  <c:v>38.7355248</c:v>
                </c:pt>
                <c:pt idx="16">
                  <c:v>57.78939742</c:v>
                </c:pt>
                <c:pt idx="17">
                  <c:v>67.565421430000001</c:v>
                </c:pt>
                <c:pt idx="18">
                  <c:v>41.289489959999997</c:v>
                </c:pt>
                <c:pt idx="19">
                  <c:v>24.176636930000001</c:v>
                </c:pt>
                <c:pt idx="20">
                  <c:v>26.052822590000002</c:v>
                </c:pt>
                <c:pt idx="21">
                  <c:v>20.421758430000001</c:v>
                </c:pt>
                <c:pt idx="22">
                  <c:v>36.454781118979398</c:v>
                </c:pt>
                <c:pt idx="23">
                  <c:v>7.4056712200798396</c:v>
                </c:pt>
                <c:pt idx="24">
                  <c:v>52.468302652852898</c:v>
                </c:pt>
                <c:pt idx="25">
                  <c:v>18.168191748610749</c:v>
                </c:pt>
                <c:pt idx="26">
                  <c:v>17.822043043483902</c:v>
                </c:pt>
                <c:pt idx="27">
                  <c:v>18.678139244599201</c:v>
                </c:pt>
                <c:pt idx="28">
                  <c:v>24.616243662065301</c:v>
                </c:pt>
                <c:pt idx="29">
                  <c:v>26.2104</c:v>
                </c:pt>
                <c:pt idx="30">
                  <c:v>37.511364906558597</c:v>
                </c:pt>
                <c:pt idx="31">
                  <c:v>44.963344334844997</c:v>
                </c:pt>
                <c:pt idx="32">
                  <c:v>42.396204608424497</c:v>
                </c:pt>
                <c:pt idx="33">
                  <c:v>35.511628629085799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61E-4D4E-9821-C8A7506C27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2585024"/>
        <c:axId val="752587904"/>
      </c:scatterChart>
      <c:valAx>
        <c:axId val="752585024"/>
        <c:scaling>
          <c:orientation val="minMax"/>
          <c:min val="1990"/>
        </c:scaling>
        <c:delete val="0"/>
        <c:axPos val="b"/>
        <c:numFmt formatCode="General" sourceLinked="1"/>
        <c:majorTickMark val="cross"/>
        <c:minorTickMark val="in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752587904"/>
        <c:crosses val="autoZero"/>
        <c:crossBetween val="midCat"/>
        <c:majorUnit val="5"/>
      </c:valAx>
      <c:valAx>
        <c:axId val="752587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 baseline="0"/>
                  <a:t>  N-total </a:t>
                </a:r>
                <a:r>
                  <a:rPr lang="hu-HU" b="1"/>
                  <a:t>(ktons</a:t>
                </a:r>
                <a:r>
                  <a:rPr lang="hu-HU" b="1" baseline="0"/>
                  <a:t> annum</a:t>
                </a:r>
                <a:r>
                  <a:rPr lang="hu-HU" b="1" baseline="30000"/>
                  <a:t>-1</a:t>
                </a:r>
                <a:r>
                  <a:rPr lang="hu-HU" b="1"/>
                  <a:t>)</a:t>
                </a:r>
                <a:endParaRPr lang="nb-NO" b="1"/>
              </a:p>
            </c:rich>
          </c:tx>
          <c:layout>
            <c:manualLayout>
              <c:xMode val="edge"/>
              <c:yMode val="edge"/>
              <c:x val="0"/>
              <c:y val="0.15774967963029518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752585024"/>
        <c:crosses val="autoZero"/>
        <c:crossBetween val="midCat"/>
      </c:valAx>
    </c:plotArea>
    <c:plotVisOnly val="1"/>
    <c:dispBlanksAs val="gap"/>
    <c:showDLblsOverMax val="0"/>
    <c:extLst/>
  </c:chart>
  <c:txPr>
    <a:bodyPr/>
    <a:lstStyle/>
    <a:p>
      <a:pPr>
        <a:defRPr sz="1400"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P-total</a:t>
            </a:r>
          </a:p>
        </c:rich>
      </c:tx>
      <c:layout>
        <c:manualLayout>
          <c:xMode val="edge"/>
          <c:yMode val="edge"/>
          <c:x val="0.78239571616047998"/>
          <c:y val="5.467682373576886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5311562617172852"/>
          <c:y val="5.0968369617698212E-2"/>
          <c:w val="0.79283675478065241"/>
          <c:h val="0.81688212209988276"/>
        </c:manualLayout>
      </c:layout>
      <c:scatterChart>
        <c:scatterStyle val="lineMarker"/>
        <c:varyColors val="0"/>
        <c:ser>
          <c:idx val="0"/>
          <c:order val="0"/>
          <c:tx>
            <c:strRef>
              <c:f>[2]Spain_Riverine_data!$P$4</c:f>
              <c:strCache>
                <c:ptCount val="1"/>
              </c:strCache>
            </c:strRef>
          </c:tx>
          <c:spPr>
            <a:ln w="19050">
              <a:solidFill>
                <a:srgbClr val="C00000"/>
              </a:solidFill>
            </a:ln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xVal>
            <c:numRef>
              <c:f>[2]Spain_Riverine_data!$B$5:$B$38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[2]Spain_Riverine_data!$P$5:$P$38</c:f>
              <c:numCache>
                <c:formatCode>0.0</c:formatCode>
                <c:ptCount val="34"/>
                <c:pt idx="7">
                  <c:v>2.05681</c:v>
                </c:pt>
                <c:pt idx="8">
                  <c:v>1.620718522</c:v>
                </c:pt>
                <c:pt idx="9">
                  <c:v>2.1271100000000001</c:v>
                </c:pt>
                <c:pt idx="10">
                  <c:v>2.6408450000000001</c:v>
                </c:pt>
                <c:pt idx="11">
                  <c:v>5.5660951580000004</c:v>
                </c:pt>
                <c:pt idx="12">
                  <c:v>3.3557299999999999</c:v>
                </c:pt>
                <c:pt idx="13">
                  <c:v>2.4653326189999998</c:v>
                </c:pt>
                <c:pt idx="14">
                  <c:v>1.5975702430000001</c:v>
                </c:pt>
                <c:pt idx="15">
                  <c:v>1.320748413</c:v>
                </c:pt>
                <c:pt idx="16">
                  <c:v>1.8904997649999999</c:v>
                </c:pt>
                <c:pt idx="17">
                  <c:v>1.157769123</c:v>
                </c:pt>
                <c:pt idx="18">
                  <c:v>1.7006289130000001</c:v>
                </c:pt>
                <c:pt idx="19">
                  <c:v>1.141038918</c:v>
                </c:pt>
                <c:pt idx="20">
                  <c:v>1.303808801</c:v>
                </c:pt>
                <c:pt idx="21">
                  <c:v>0.94372444499999997</c:v>
                </c:pt>
                <c:pt idx="22">
                  <c:v>3.1553563547879397</c:v>
                </c:pt>
                <c:pt idx="23">
                  <c:v>0.53914774584638248</c:v>
                </c:pt>
                <c:pt idx="24">
                  <c:v>1.45658280988361</c:v>
                </c:pt>
                <c:pt idx="25">
                  <c:v>2.0246773611601752</c:v>
                </c:pt>
                <c:pt idx="26">
                  <c:v>2.7568871512228501</c:v>
                </c:pt>
                <c:pt idx="27">
                  <c:v>0.83359150684704497</c:v>
                </c:pt>
                <c:pt idx="28">
                  <c:v>1.7594542392578501</c:v>
                </c:pt>
                <c:pt idx="29">
                  <c:v>0.83463600000000004</c:v>
                </c:pt>
                <c:pt idx="30">
                  <c:v>1.4662607885404699</c:v>
                </c:pt>
                <c:pt idx="31">
                  <c:v>1.1821491525799199</c:v>
                </c:pt>
                <c:pt idx="32">
                  <c:v>1.2665066211912199</c:v>
                </c:pt>
                <c:pt idx="33">
                  <c:v>0.88711210828726705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997-452C-BA6D-F301B2BB27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2585024"/>
        <c:axId val="752587904"/>
      </c:scatterChart>
      <c:valAx>
        <c:axId val="752585024"/>
        <c:scaling>
          <c:orientation val="minMax"/>
          <c:min val="1990"/>
        </c:scaling>
        <c:delete val="0"/>
        <c:axPos val="b"/>
        <c:numFmt formatCode="General" sourceLinked="1"/>
        <c:majorTickMark val="cross"/>
        <c:minorTickMark val="in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752587904"/>
        <c:crosses val="autoZero"/>
        <c:crossBetween val="midCat"/>
        <c:majorUnit val="5"/>
      </c:valAx>
      <c:valAx>
        <c:axId val="752587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 baseline="0"/>
                  <a:t> P-total (k</a:t>
                </a:r>
                <a:r>
                  <a:rPr lang="hu-HU" b="1"/>
                  <a:t>tons</a:t>
                </a:r>
                <a:r>
                  <a:rPr lang="hu-HU" b="1" baseline="0"/>
                  <a:t> annum</a:t>
                </a:r>
                <a:r>
                  <a:rPr lang="hu-HU" b="1" baseline="30000"/>
                  <a:t>-1</a:t>
                </a:r>
                <a:r>
                  <a:rPr lang="hu-HU" b="1"/>
                  <a:t>)</a:t>
                </a:r>
                <a:endParaRPr lang="nb-NO" b="1"/>
              </a:p>
            </c:rich>
          </c:tx>
          <c:layout>
            <c:manualLayout>
              <c:xMode val="edge"/>
              <c:yMode val="edge"/>
              <c:x val="0"/>
              <c:y val="0.15774967963029518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752585024"/>
        <c:crosses val="autoZero"/>
        <c:crossBetween val="midCat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txPr>
    <a:bodyPr/>
    <a:lstStyle/>
    <a:p>
      <a:pPr>
        <a:defRPr sz="1400"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SPM</a:t>
            </a:r>
          </a:p>
        </c:rich>
      </c:tx>
      <c:layout>
        <c:manualLayout>
          <c:xMode val="edge"/>
          <c:yMode val="edge"/>
          <c:x val="0.832565296004666"/>
          <c:y val="3.483056681079788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9459714202391368"/>
          <c:y val="5.0968369617698212E-2"/>
          <c:w val="0.75135538057742779"/>
          <c:h val="0.81688212209988276"/>
        </c:manualLayout>
      </c:layout>
      <c:scatterChart>
        <c:scatterStyle val="lineMarker"/>
        <c:varyColors val="0"/>
        <c:ser>
          <c:idx val="0"/>
          <c:order val="0"/>
          <c:tx>
            <c:strRef>
              <c:f>[2]Spain_Riverine_data!$Q$4</c:f>
              <c:strCache>
                <c:ptCount val="1"/>
              </c:strCache>
            </c:strRef>
          </c:tx>
          <c:spPr>
            <a:ln w="19050">
              <a:solidFill>
                <a:srgbClr val="C00000"/>
              </a:solidFill>
            </a:ln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xVal>
            <c:numRef>
              <c:f>[2]Spain_Riverine_data!$B$5:$B$38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[2]Spain_Riverine_data!$Q$5:$Q$38</c:f>
              <c:numCache>
                <c:formatCode>General</c:formatCode>
                <c:ptCount val="34"/>
                <c:pt idx="0">
                  <c:v>294.80848809999998</c:v>
                </c:pt>
                <c:pt idx="1">
                  <c:v>143.40215480000001</c:v>
                </c:pt>
                <c:pt idx="2">
                  <c:v>41.35176396</c:v>
                </c:pt>
                <c:pt idx="3">
                  <c:v>28.560026520000001</c:v>
                </c:pt>
                <c:pt idx="4">
                  <c:v>126.2407371</c:v>
                </c:pt>
                <c:pt idx="5">
                  <c:v>5.8473947129999999</c:v>
                </c:pt>
                <c:pt idx="6">
                  <c:v>822.94717149999997</c:v>
                </c:pt>
                <c:pt idx="7">
                  <c:v>1174.0146199999999</c:v>
                </c:pt>
                <c:pt idx="8">
                  <c:v>712.29886339999996</c:v>
                </c:pt>
                <c:pt idx="9">
                  <c:v>345.23579999999998</c:v>
                </c:pt>
                <c:pt idx="10">
                  <c:v>231.06041999999999</c:v>
                </c:pt>
                <c:pt idx="11">
                  <c:v>372.78351670000001</c:v>
                </c:pt>
                <c:pt idx="12">
                  <c:v>229.13793609999999</c:v>
                </c:pt>
                <c:pt idx="13">
                  <c:v>499.88292050000001</c:v>
                </c:pt>
                <c:pt idx="14">
                  <c:v>451.03629419999999</c:v>
                </c:pt>
                <c:pt idx="15">
                  <c:v>327.8423798</c:v>
                </c:pt>
                <c:pt idx="16">
                  <c:v>306.5968014</c:v>
                </c:pt>
                <c:pt idx="17">
                  <c:v>258.95295049999999</c:v>
                </c:pt>
                <c:pt idx="18">
                  <c:v>432.1382266</c:v>
                </c:pt>
                <c:pt idx="19">
                  <c:v>304.90257430000003</c:v>
                </c:pt>
                <c:pt idx="20">
                  <c:v>270.43567489999998</c:v>
                </c:pt>
                <c:pt idx="21">
                  <c:v>285.8323547</c:v>
                </c:pt>
                <c:pt idx="22">
                  <c:v>740.20796373113899</c:v>
                </c:pt>
                <c:pt idx="23">
                  <c:v>142.46043210123349</c:v>
                </c:pt>
                <c:pt idx="24">
                  <c:v>223.04938388453002</c:v>
                </c:pt>
                <c:pt idx="25">
                  <c:v>147.02835023722849</c:v>
                </c:pt>
                <c:pt idx="26">
                  <c:v>90.456516396628004</c:v>
                </c:pt>
                <c:pt idx="27">
                  <c:v>191.667420235664</c:v>
                </c:pt>
                <c:pt idx="28">
                  <c:v>397.763424232685</c:v>
                </c:pt>
                <c:pt idx="29">
                  <c:v>261.50110000000001</c:v>
                </c:pt>
                <c:pt idx="30">
                  <c:v>275.28534969679902</c:v>
                </c:pt>
                <c:pt idx="31">
                  <c:v>255.34270516735501</c:v>
                </c:pt>
                <c:pt idx="32">
                  <c:v>179.108071410392</c:v>
                </c:pt>
                <c:pt idx="33">
                  <c:v>176.018421663927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C8B-44EF-93C9-DDF4443ED6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2585024"/>
        <c:axId val="752587904"/>
      </c:scatterChart>
      <c:valAx>
        <c:axId val="752585024"/>
        <c:scaling>
          <c:orientation val="minMax"/>
          <c:min val="1990"/>
        </c:scaling>
        <c:delete val="0"/>
        <c:axPos val="b"/>
        <c:numFmt formatCode="General" sourceLinked="1"/>
        <c:majorTickMark val="cross"/>
        <c:minorTickMark val="in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752587904"/>
        <c:crosses val="autoZero"/>
        <c:crossBetween val="midCat"/>
        <c:majorUnit val="5"/>
      </c:valAx>
      <c:valAx>
        <c:axId val="752587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 baseline="0"/>
                  <a:t>  SPM </a:t>
                </a:r>
                <a:r>
                  <a:rPr lang="hu-HU" b="1"/>
                  <a:t>(ktons</a:t>
                </a:r>
                <a:r>
                  <a:rPr lang="hu-HU" b="1" baseline="0"/>
                  <a:t> annum</a:t>
                </a:r>
                <a:r>
                  <a:rPr lang="hu-HU" b="1" baseline="30000"/>
                  <a:t>-1</a:t>
                </a:r>
                <a:r>
                  <a:rPr lang="hu-HU" b="1"/>
                  <a:t>)</a:t>
                </a:r>
                <a:endParaRPr lang="nb-NO" b="1"/>
              </a:p>
            </c:rich>
          </c:tx>
          <c:layout>
            <c:manualLayout>
              <c:xMode val="edge"/>
              <c:yMode val="edge"/>
              <c:x val="0"/>
              <c:y val="0.15774967963029518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752585024"/>
        <c:crosses val="autoZero"/>
        <c:crossBetween val="midCat"/>
      </c:valAx>
    </c:plotArea>
    <c:plotVisOnly val="1"/>
    <c:dispBlanksAs val="gap"/>
    <c:showDLblsOverMax val="0"/>
    <c:extLst/>
  </c:chart>
  <c:txPr>
    <a:bodyPr/>
    <a:lstStyle/>
    <a:p>
      <a:pPr>
        <a:defRPr sz="1400"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>
        <c:manualLayout>
          <c:layoutTarget val="inner"/>
          <c:xMode val="edge"/>
          <c:yMode val="edge"/>
          <c:x val="0.17692514998125233"/>
          <c:y val="7.402046735859262E-2"/>
          <c:w val="0.766051040494938"/>
          <c:h val="0.79383002435898831"/>
        </c:manualLayout>
      </c:layout>
      <c:scatterChart>
        <c:scatterStyle val="lineMarker"/>
        <c:varyColors val="0"/>
        <c:ser>
          <c:idx val="0"/>
          <c:order val="0"/>
          <c:tx>
            <c:strRef>
              <c:f>[2]Spain_Riverine_data!$D$4</c:f>
              <c:strCache>
                <c:ptCount val="1"/>
              </c:strCache>
            </c:strRef>
          </c:tx>
          <c:spPr>
            <a:ln w="19050" cap="rnd">
              <a:solidFill>
                <a:srgbClr val="3399F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[2]Spain_Riverine_data!$B$5:$B$38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[2]Spain_Riverine_data!$D$5:$D$38</c:f>
              <c:numCache>
                <c:formatCode>0.0</c:formatCode>
                <c:ptCount val="34"/>
                <c:pt idx="19">
                  <c:v>58.796002664016498</c:v>
                </c:pt>
                <c:pt idx="20">
                  <c:v>71.859449999999995</c:v>
                </c:pt>
                <c:pt idx="21">
                  <c:v>69.425048207337397</c:v>
                </c:pt>
                <c:pt idx="22">
                  <c:v>55.977262624363696</c:v>
                </c:pt>
                <c:pt idx="23">
                  <c:v>99.012051531951798</c:v>
                </c:pt>
                <c:pt idx="24">
                  <c:v>93.671606599774506</c:v>
                </c:pt>
                <c:pt idx="25">
                  <c:v>75.728809572500296</c:v>
                </c:pt>
                <c:pt idx="26">
                  <c:v>99.752160267902696</c:v>
                </c:pt>
                <c:pt idx="27">
                  <c:v>54.136707664626897</c:v>
                </c:pt>
                <c:pt idx="28">
                  <c:v>87.752953864676996</c:v>
                </c:pt>
                <c:pt idx="29">
                  <c:v>84.902547161241998</c:v>
                </c:pt>
                <c:pt idx="30">
                  <c:v>84.2722027588717</c:v>
                </c:pt>
                <c:pt idx="31">
                  <c:v>90.382666101564411</c:v>
                </c:pt>
                <c:pt idx="32">
                  <c:v>75.298360087976704</c:v>
                </c:pt>
                <c:pt idx="33">
                  <c:v>51.716642262606697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867-44C2-8906-1B1F683CB1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2585024"/>
        <c:axId val="752587904"/>
      </c:scatterChart>
      <c:valAx>
        <c:axId val="752585024"/>
        <c:scaling>
          <c:orientation val="minMax"/>
          <c:min val="1990"/>
        </c:scaling>
        <c:delete val="0"/>
        <c:axPos val="b"/>
        <c:numFmt formatCode="General" sourceLinked="1"/>
        <c:majorTickMark val="cross"/>
        <c:minorTickMark val="in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752587904"/>
        <c:crosses val="autoZero"/>
        <c:crossBetween val="midCat"/>
        <c:majorUnit val="5"/>
      </c:valAx>
      <c:valAx>
        <c:axId val="752587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/>
                  <a:t>Runoff (10</a:t>
                </a:r>
                <a:r>
                  <a:rPr lang="hu-HU" b="1" baseline="30000"/>
                  <a:t>6</a:t>
                </a:r>
                <a:r>
                  <a:rPr lang="hu-HU" b="1"/>
                  <a:t> m</a:t>
                </a:r>
                <a:r>
                  <a:rPr lang="hu-HU" b="1" baseline="30000"/>
                  <a:t>3</a:t>
                </a:r>
                <a:r>
                  <a:rPr lang="hu-HU" b="1"/>
                  <a:t> day</a:t>
                </a:r>
                <a:r>
                  <a:rPr lang="hu-HU" b="1" baseline="30000"/>
                  <a:t>-1</a:t>
                </a:r>
                <a:r>
                  <a:rPr lang="hu-HU" b="1"/>
                  <a:t>)</a:t>
                </a:r>
                <a:endParaRPr lang="nb-NO" b="1"/>
              </a:p>
            </c:rich>
          </c:tx>
          <c:layout>
            <c:manualLayout>
              <c:xMode val="edge"/>
              <c:yMode val="edge"/>
              <c:x val="3.5408339688974368E-5"/>
              <c:y val="0.1255466559989153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7525850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bg1">
          <a:lumMod val="65000"/>
        </a:schemeClr>
      </a:solidFill>
      <a:round/>
    </a:ln>
    <a:effectLst/>
  </c:spPr>
  <c:txPr>
    <a:bodyPr/>
    <a:lstStyle/>
    <a:p>
      <a:pPr>
        <a:defRPr sz="1400"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>
                <a:solidFill>
                  <a:sysClr val="windowText" lastClr="000000"/>
                </a:solidFill>
              </a:rPr>
              <a:t>Cadmium</a:t>
            </a:r>
          </a:p>
        </c:rich>
      </c:tx>
      <c:layout>
        <c:manualLayout>
          <c:xMode val="edge"/>
          <c:yMode val="edge"/>
          <c:x val="0.7364959109835274"/>
          <c:y val="5.13903625138016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>
        <c:manualLayout>
          <c:layoutTarget val="inner"/>
          <c:xMode val="edge"/>
          <c:yMode val="edge"/>
          <c:x val="0.15311562617172852"/>
          <c:y val="5.0968369617698212E-2"/>
          <c:w val="0.79283675478065241"/>
          <c:h val="0.81688212209988276"/>
        </c:manualLayout>
      </c:layout>
      <c:scatterChart>
        <c:scatterStyle val="lineMarker"/>
        <c:varyColors val="0"/>
        <c:ser>
          <c:idx val="0"/>
          <c:order val="0"/>
          <c:tx>
            <c:strRef>
              <c:f>[2]Spain_Riverine_data!$E$4</c:f>
              <c:strCache>
                <c:ptCount val="1"/>
              </c:strCache>
            </c:strRef>
          </c:tx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xVal>
            <c:numRef>
              <c:f>[2]Spain_Riverine_data!$B$5:$B$38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[2]Spain_Riverine_data!$E$5:$E$38</c:f>
              <c:numCache>
                <c:formatCode>0.0</c:formatCode>
                <c:ptCount val="34"/>
                <c:pt idx="3">
                  <c:v>6.3072000000000003E-2</c:v>
                </c:pt>
                <c:pt idx="4">
                  <c:v>0.141502032</c:v>
                </c:pt>
                <c:pt idx="5">
                  <c:v>0.10533024000000001</c:v>
                </c:pt>
                <c:pt idx="7">
                  <c:v>14.533795</c:v>
                </c:pt>
                <c:pt idx="8">
                  <c:v>6.7759902900000002</c:v>
                </c:pt>
                <c:pt idx="9">
                  <c:v>3.3065500000000001</c:v>
                </c:pt>
                <c:pt idx="10">
                  <c:v>3.2328649999999999</c:v>
                </c:pt>
                <c:pt idx="11">
                  <c:v>5.5404587740000002</c:v>
                </c:pt>
                <c:pt idx="12">
                  <c:v>5.2216500000000003</c:v>
                </c:pt>
                <c:pt idx="13">
                  <c:v>66.1716038</c:v>
                </c:pt>
                <c:pt idx="14">
                  <c:v>63.217403900000001</c:v>
                </c:pt>
                <c:pt idx="15">
                  <c:v>75.686195780000006</c:v>
                </c:pt>
                <c:pt idx="16">
                  <c:v>60.492370209999997</c:v>
                </c:pt>
                <c:pt idx="17">
                  <c:v>19.221652880000001</c:v>
                </c:pt>
                <c:pt idx="18">
                  <c:v>6.5328688809999997</c:v>
                </c:pt>
                <c:pt idx="19">
                  <c:v>1.1857094029999999</c:v>
                </c:pt>
                <c:pt idx="20">
                  <c:v>4.2382207080000001</c:v>
                </c:pt>
                <c:pt idx="21">
                  <c:v>9.1999990969999992</c:v>
                </c:pt>
                <c:pt idx="22">
                  <c:v>2.8896588137598203</c:v>
                </c:pt>
                <c:pt idx="23">
                  <c:v>3.6893216248416798</c:v>
                </c:pt>
                <c:pt idx="24">
                  <c:v>1.8760739010441358</c:v>
                </c:pt>
                <c:pt idx="25">
                  <c:v>2.4436226092616202</c:v>
                </c:pt>
                <c:pt idx="26">
                  <c:v>20.710253004593099</c:v>
                </c:pt>
                <c:pt idx="27">
                  <c:v>18.307599627321601</c:v>
                </c:pt>
                <c:pt idx="28">
                  <c:v>28.151853455142501</c:v>
                </c:pt>
                <c:pt idx="29">
                  <c:v>3.7663510506543498</c:v>
                </c:pt>
                <c:pt idx="30">
                  <c:v>3.4864914419785702</c:v>
                </c:pt>
                <c:pt idx="31">
                  <c:v>3.4679588392334599</c:v>
                </c:pt>
                <c:pt idx="32">
                  <c:v>4.3878492625064904</c:v>
                </c:pt>
                <c:pt idx="33">
                  <c:v>12.4888835663403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0B9-48B5-AF63-229222B921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2585024"/>
        <c:axId val="752587904"/>
      </c:scatterChart>
      <c:valAx>
        <c:axId val="752585024"/>
        <c:scaling>
          <c:orientation val="minMax"/>
          <c:min val="1990"/>
        </c:scaling>
        <c:delete val="0"/>
        <c:axPos val="b"/>
        <c:numFmt formatCode="General" sourceLinked="1"/>
        <c:majorTickMark val="cross"/>
        <c:minorTickMark val="in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752587904"/>
        <c:crosses val="autoZero"/>
        <c:crossBetween val="midCat"/>
        <c:majorUnit val="5"/>
      </c:valAx>
      <c:valAx>
        <c:axId val="752587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/>
                  <a:t>Cadmium (tons</a:t>
                </a:r>
                <a:r>
                  <a:rPr lang="hu-HU" b="1" baseline="0"/>
                  <a:t> annum</a:t>
                </a:r>
                <a:r>
                  <a:rPr lang="hu-HU" b="1" baseline="30000"/>
                  <a:t>-1</a:t>
                </a:r>
                <a:r>
                  <a:rPr lang="hu-HU" b="1"/>
                  <a:t>)</a:t>
                </a:r>
                <a:endParaRPr lang="nb-NO" b="1"/>
              </a:p>
            </c:rich>
          </c:tx>
          <c:layout>
            <c:manualLayout>
              <c:xMode val="edge"/>
              <c:yMode val="edge"/>
              <c:x val="0"/>
              <c:y val="0.139308001437579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7525850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bg1">
          <a:lumMod val="65000"/>
        </a:schemeClr>
      </a:solidFill>
      <a:round/>
    </a:ln>
    <a:effectLst/>
  </c:spPr>
  <c:txPr>
    <a:bodyPr/>
    <a:lstStyle/>
    <a:p>
      <a:pPr>
        <a:defRPr sz="1400"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5.xml"/><Relationship Id="rId3" Type="http://schemas.openxmlformats.org/officeDocument/2006/relationships/chart" Target="../charts/chart10.xml"/><Relationship Id="rId7" Type="http://schemas.openxmlformats.org/officeDocument/2006/relationships/chart" Target="../charts/chart14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6" Type="http://schemas.openxmlformats.org/officeDocument/2006/relationships/chart" Target="../charts/chart13.xml"/><Relationship Id="rId5" Type="http://schemas.openxmlformats.org/officeDocument/2006/relationships/chart" Target="../charts/chart12.xml"/><Relationship Id="rId4" Type="http://schemas.openxmlformats.org/officeDocument/2006/relationships/chart" Target="../charts/chart1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Relationship Id="rId6" Type="http://schemas.openxmlformats.org/officeDocument/2006/relationships/chart" Target="../charts/chart21.xml"/><Relationship Id="rId5" Type="http://schemas.openxmlformats.org/officeDocument/2006/relationships/chart" Target="../charts/chart20.xml"/><Relationship Id="rId4" Type="http://schemas.openxmlformats.org/officeDocument/2006/relationships/chart" Target="../charts/chart19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4.xml"/><Relationship Id="rId7" Type="http://schemas.openxmlformats.org/officeDocument/2006/relationships/chart" Target="../charts/chart28.xml"/><Relationship Id="rId2" Type="http://schemas.openxmlformats.org/officeDocument/2006/relationships/chart" Target="../charts/chart23.xml"/><Relationship Id="rId1" Type="http://schemas.openxmlformats.org/officeDocument/2006/relationships/chart" Target="../charts/chart22.xml"/><Relationship Id="rId6" Type="http://schemas.openxmlformats.org/officeDocument/2006/relationships/chart" Target="../charts/chart27.xml"/><Relationship Id="rId5" Type="http://schemas.openxmlformats.org/officeDocument/2006/relationships/chart" Target="../charts/chart26.xml"/><Relationship Id="rId4" Type="http://schemas.openxmlformats.org/officeDocument/2006/relationships/chart" Target="../charts/chart2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</xdr:row>
      <xdr:rowOff>45175</xdr:rowOff>
    </xdr:from>
    <xdr:to>
      <xdr:col>9</xdr:col>
      <xdr:colOff>0</xdr:colOff>
      <xdr:row>17</xdr:row>
      <xdr:rowOff>54428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CE95868-F50A-4CA3-A5EB-0D12CDAE18F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</xdr:row>
      <xdr:rowOff>54428</xdr:rowOff>
    </xdr:from>
    <xdr:to>
      <xdr:col>17</xdr:col>
      <xdr:colOff>0</xdr:colOff>
      <xdr:row>17</xdr:row>
      <xdr:rowOff>69668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B373019-4EF5-4BD1-A327-04832A2372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18</xdr:row>
      <xdr:rowOff>54428</xdr:rowOff>
    </xdr:from>
    <xdr:to>
      <xdr:col>9</xdr:col>
      <xdr:colOff>0</xdr:colOff>
      <xdr:row>33</xdr:row>
      <xdr:rowOff>69668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9A3376A-416D-48FA-8A61-3C187D005C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18</xdr:row>
      <xdr:rowOff>54428</xdr:rowOff>
    </xdr:from>
    <xdr:to>
      <xdr:col>17</xdr:col>
      <xdr:colOff>0</xdr:colOff>
      <xdr:row>33</xdr:row>
      <xdr:rowOff>69668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6EC60AD-2041-44F0-A29A-9AE8B3AB77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34</xdr:row>
      <xdr:rowOff>0</xdr:rowOff>
    </xdr:from>
    <xdr:to>
      <xdr:col>9</xdr:col>
      <xdr:colOff>0</xdr:colOff>
      <xdr:row>49</xdr:row>
      <xdr:rowOff>11430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1A21B89-EC4F-49B0-97B8-D655CD151C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0</xdr:colOff>
      <xdr:row>34</xdr:row>
      <xdr:rowOff>0</xdr:rowOff>
    </xdr:from>
    <xdr:to>
      <xdr:col>17</xdr:col>
      <xdr:colOff>0</xdr:colOff>
      <xdr:row>49</xdr:row>
      <xdr:rowOff>11430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F898E560-160A-4F62-814F-E19FCF693A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</xdr:col>
      <xdr:colOff>0</xdr:colOff>
      <xdr:row>50</xdr:row>
      <xdr:rowOff>0</xdr:rowOff>
    </xdr:from>
    <xdr:to>
      <xdr:col>9</xdr:col>
      <xdr:colOff>0</xdr:colOff>
      <xdr:row>65</xdr:row>
      <xdr:rowOff>11430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4D9CBF56-6FC3-4EC7-83CF-9161396514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54429</xdr:colOff>
      <xdr:row>1</xdr:row>
      <xdr:rowOff>167640</xdr:rowOff>
    </xdr:from>
    <xdr:to>
      <xdr:col>9</xdr:col>
      <xdr:colOff>54429</xdr:colOff>
      <xdr:row>15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423F6A0-DB5F-48FB-B14A-8AD8B1E776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54429</xdr:colOff>
      <xdr:row>2</xdr:row>
      <xdr:rowOff>0</xdr:rowOff>
    </xdr:from>
    <xdr:to>
      <xdr:col>17</xdr:col>
      <xdr:colOff>54429</xdr:colOff>
      <xdr:row>15</xdr:row>
      <xdr:rowOff>15240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CD2A5B5-E8CE-498E-AA06-3D79ACBBBE7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54429</xdr:colOff>
      <xdr:row>16</xdr:row>
      <xdr:rowOff>0</xdr:rowOff>
    </xdr:from>
    <xdr:to>
      <xdr:col>9</xdr:col>
      <xdr:colOff>54429</xdr:colOff>
      <xdr:row>29</xdr:row>
      <xdr:rowOff>15240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A066B85-D344-4C8E-B5CA-399DEF21A6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54429</xdr:colOff>
      <xdr:row>16</xdr:row>
      <xdr:rowOff>0</xdr:rowOff>
    </xdr:from>
    <xdr:to>
      <xdr:col>17</xdr:col>
      <xdr:colOff>54429</xdr:colOff>
      <xdr:row>29</xdr:row>
      <xdr:rowOff>15240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43AD2E07-2EE5-46EC-89DC-C6759FD715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54429</xdr:colOff>
      <xdr:row>30</xdr:row>
      <xdr:rowOff>0</xdr:rowOff>
    </xdr:from>
    <xdr:to>
      <xdr:col>9</xdr:col>
      <xdr:colOff>54429</xdr:colOff>
      <xdr:row>43</xdr:row>
      <xdr:rowOff>15240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45968A9A-4233-4DAD-A6AB-D9634F3E32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54429</xdr:colOff>
      <xdr:row>30</xdr:row>
      <xdr:rowOff>0</xdr:rowOff>
    </xdr:from>
    <xdr:to>
      <xdr:col>17</xdr:col>
      <xdr:colOff>54429</xdr:colOff>
      <xdr:row>43</xdr:row>
      <xdr:rowOff>15240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A00FE05F-A66A-480A-9BE0-73AAE4F050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</xdr:col>
      <xdr:colOff>54429</xdr:colOff>
      <xdr:row>44</xdr:row>
      <xdr:rowOff>0</xdr:rowOff>
    </xdr:from>
    <xdr:to>
      <xdr:col>9</xdr:col>
      <xdr:colOff>54429</xdr:colOff>
      <xdr:row>57</xdr:row>
      <xdr:rowOff>19050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45B8CDF9-71F4-4043-AB9E-B701D5FF11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0</xdr:colOff>
      <xdr:row>44</xdr:row>
      <xdr:rowOff>0</xdr:rowOff>
    </xdr:from>
    <xdr:to>
      <xdr:col>17</xdr:col>
      <xdr:colOff>0</xdr:colOff>
      <xdr:row>57</xdr:row>
      <xdr:rowOff>19050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BC037D92-162D-486E-87C3-E0E9F0D6A0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586154</xdr:colOff>
      <xdr:row>2</xdr:row>
      <xdr:rowOff>33815</xdr:rowOff>
    </xdr:from>
    <xdr:to>
      <xdr:col>8</xdr:col>
      <xdr:colOff>586154</xdr:colOff>
      <xdr:row>17</xdr:row>
      <xdr:rowOff>43340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308BCDB-1C07-4ACA-99E4-C64C8A8FB1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12211</xdr:colOff>
      <xdr:row>2</xdr:row>
      <xdr:rowOff>33815</xdr:rowOff>
    </xdr:from>
    <xdr:to>
      <xdr:col>17</xdr:col>
      <xdr:colOff>12211</xdr:colOff>
      <xdr:row>17</xdr:row>
      <xdr:rowOff>43341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B79B530-7EFB-48EB-BD4D-69A3241E8A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0</xdr:colOff>
      <xdr:row>18</xdr:row>
      <xdr:rowOff>54428</xdr:rowOff>
    </xdr:from>
    <xdr:to>
      <xdr:col>17</xdr:col>
      <xdr:colOff>0</xdr:colOff>
      <xdr:row>33</xdr:row>
      <xdr:rowOff>69668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879CA0E-9883-4E6B-97C3-3F245470AE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598366</xdr:colOff>
      <xdr:row>18</xdr:row>
      <xdr:rowOff>1</xdr:rowOff>
    </xdr:from>
    <xdr:to>
      <xdr:col>8</xdr:col>
      <xdr:colOff>598366</xdr:colOff>
      <xdr:row>33</xdr:row>
      <xdr:rowOff>15240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E55AC931-3BFA-4049-AF6B-6FAA35725ED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1</xdr:colOff>
      <xdr:row>33</xdr:row>
      <xdr:rowOff>158750</xdr:rowOff>
    </xdr:from>
    <xdr:to>
      <xdr:col>9</xdr:col>
      <xdr:colOff>1</xdr:colOff>
      <xdr:row>48</xdr:row>
      <xdr:rowOff>173990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69D9FD22-E457-4248-A634-29B55DF38C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12212</xdr:colOff>
      <xdr:row>33</xdr:row>
      <xdr:rowOff>170961</xdr:rowOff>
    </xdr:from>
    <xdr:to>
      <xdr:col>17</xdr:col>
      <xdr:colOff>12212</xdr:colOff>
      <xdr:row>49</xdr:row>
      <xdr:rowOff>3028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485B28AE-2C06-47E4-BAD4-1DE8768DE2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58238</xdr:colOff>
      <xdr:row>1</xdr:row>
      <xdr:rowOff>149678</xdr:rowOff>
    </xdr:from>
    <xdr:to>
      <xdr:col>9</xdr:col>
      <xdr:colOff>58238</xdr:colOff>
      <xdr:row>15</xdr:row>
      <xdr:rowOff>11159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6DDC2DA-9D70-43F7-9DA5-9F6CE826A7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3811</xdr:colOff>
      <xdr:row>1</xdr:row>
      <xdr:rowOff>163286</xdr:rowOff>
    </xdr:from>
    <xdr:to>
      <xdr:col>17</xdr:col>
      <xdr:colOff>3811</xdr:colOff>
      <xdr:row>15</xdr:row>
      <xdr:rowOff>5443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3A5243D-16CD-4876-8DFC-161469E827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58239</xdr:colOff>
      <xdr:row>15</xdr:row>
      <xdr:rowOff>149679</xdr:rowOff>
    </xdr:from>
    <xdr:to>
      <xdr:col>9</xdr:col>
      <xdr:colOff>58239</xdr:colOff>
      <xdr:row>28</xdr:row>
      <xdr:rowOff>168729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9E12AE6-37C8-4FF4-ACCC-5ECE13850C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116478</xdr:colOff>
      <xdr:row>16</xdr:row>
      <xdr:rowOff>1</xdr:rowOff>
    </xdr:from>
    <xdr:to>
      <xdr:col>16</xdr:col>
      <xdr:colOff>606335</xdr:colOff>
      <xdr:row>29</xdr:row>
      <xdr:rowOff>15241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6E7AE375-0F96-4CC4-AC15-57133D74F4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58239</xdr:colOff>
      <xdr:row>29</xdr:row>
      <xdr:rowOff>108857</xdr:rowOff>
    </xdr:from>
    <xdr:to>
      <xdr:col>9</xdr:col>
      <xdr:colOff>58239</xdr:colOff>
      <xdr:row>42</xdr:row>
      <xdr:rowOff>127907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F06719A5-BF9C-45DD-8B2B-6197B5C551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29120</xdr:colOff>
      <xdr:row>29</xdr:row>
      <xdr:rowOff>139881</xdr:rowOff>
    </xdr:from>
    <xdr:to>
      <xdr:col>17</xdr:col>
      <xdr:colOff>29120</xdr:colOff>
      <xdr:row>42</xdr:row>
      <xdr:rowOff>149406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5CB4D477-7024-49A8-A402-EE2D3B73C9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</xdr:col>
      <xdr:colOff>68035</xdr:colOff>
      <xdr:row>43</xdr:row>
      <xdr:rowOff>68035</xdr:rowOff>
    </xdr:from>
    <xdr:to>
      <xdr:col>9</xdr:col>
      <xdr:colOff>68035</xdr:colOff>
      <xdr:row>56</xdr:row>
      <xdr:rowOff>83275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70B12C6-A658-4EC8-AEA9-7D6B67DC26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T:\Aktive\DMN\2111\8976_RID_Center_2015-19\RID_CENTER_K\2024_RID_Centre_Report\Graphs\Spain_Graph_Check_2025_Direct.xlsx" TargetMode="External"/><Relationship Id="rId1" Type="http://schemas.openxmlformats.org/officeDocument/2006/relationships/externalLinkPath" Target="Spain_Graph_Check_2025_Direct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T:\Aktive\DMN\2111\8976_RID_Center_2015-19\RID_CENTER_K\2024_RID_Centre_Report\Graphs\Spain_Graph_Check_2025_RIVERINE.xlsx" TargetMode="External"/><Relationship Id="rId1" Type="http://schemas.openxmlformats.org/officeDocument/2006/relationships/externalLinkPath" Target="Spain_Graph_Check_2025_RIVERI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ata Overview_ ORIGINAL"/>
      <sheetName val="SpainDirect_data"/>
      <sheetName val="SP_Graphs_HM_Direct"/>
      <sheetName val="SP_Graphs_Nutr_Direct"/>
    </sheetNames>
    <sheetDataSet>
      <sheetData sheetId="0">
        <row r="11">
          <cell r="C11">
            <v>1990</v>
          </cell>
        </row>
        <row r="12">
          <cell r="C12">
            <v>1991</v>
          </cell>
        </row>
        <row r="13">
          <cell r="C13">
            <v>1992</v>
          </cell>
        </row>
        <row r="14">
          <cell r="C14">
            <v>1993</v>
          </cell>
        </row>
        <row r="15">
          <cell r="C15">
            <v>1994</v>
          </cell>
        </row>
        <row r="16">
          <cell r="C16">
            <v>1995</v>
          </cell>
        </row>
        <row r="17">
          <cell r="C17">
            <v>1996</v>
          </cell>
        </row>
        <row r="18">
          <cell r="C18">
            <v>1997</v>
          </cell>
        </row>
        <row r="19">
          <cell r="C19">
            <v>1998</v>
          </cell>
        </row>
        <row r="20">
          <cell r="C20">
            <v>1999</v>
          </cell>
        </row>
        <row r="21">
          <cell r="C21">
            <v>2000</v>
          </cell>
        </row>
        <row r="22">
          <cell r="C22">
            <v>2001</v>
          </cell>
        </row>
        <row r="23">
          <cell r="C23">
            <v>2002</v>
          </cell>
        </row>
        <row r="24">
          <cell r="C24">
            <v>2003</v>
          </cell>
        </row>
        <row r="25">
          <cell r="C25">
            <v>2004</v>
          </cell>
        </row>
        <row r="26">
          <cell r="C26">
            <v>2005</v>
          </cell>
        </row>
        <row r="27">
          <cell r="C27">
            <v>2006</v>
          </cell>
        </row>
        <row r="28">
          <cell r="C28">
            <v>2007</v>
          </cell>
        </row>
        <row r="29">
          <cell r="C29">
            <v>2008</v>
          </cell>
        </row>
        <row r="30">
          <cell r="C30">
            <v>2009</v>
          </cell>
        </row>
        <row r="31">
          <cell r="C31">
            <v>2010</v>
          </cell>
        </row>
        <row r="32">
          <cell r="C32">
            <v>2011</v>
          </cell>
        </row>
        <row r="33">
          <cell r="C33">
            <v>2012</v>
          </cell>
        </row>
        <row r="34">
          <cell r="C34">
            <v>2013</v>
          </cell>
        </row>
        <row r="35">
          <cell r="C35">
            <v>2014</v>
          </cell>
        </row>
        <row r="36">
          <cell r="C36">
            <v>2015</v>
          </cell>
        </row>
        <row r="37">
          <cell r="C37">
            <v>2016</v>
          </cell>
        </row>
        <row r="38">
          <cell r="C38">
            <v>2017</v>
          </cell>
        </row>
        <row r="39">
          <cell r="C39">
            <v>2018</v>
          </cell>
        </row>
        <row r="40">
          <cell r="C40">
            <v>2019</v>
          </cell>
        </row>
        <row r="41">
          <cell r="C41">
            <v>2020</v>
          </cell>
        </row>
        <row r="42">
          <cell r="C42">
            <v>2021</v>
          </cell>
        </row>
        <row r="43">
          <cell r="C43">
            <v>2022</v>
          </cell>
        </row>
      </sheetData>
      <sheetData sheetId="1">
        <row r="5">
          <cell r="B5">
            <v>1990</v>
          </cell>
        </row>
        <row r="6">
          <cell r="B6">
            <v>1991</v>
          </cell>
        </row>
        <row r="7">
          <cell r="B7">
            <v>1992</v>
          </cell>
        </row>
        <row r="8">
          <cell r="B8">
            <v>1993</v>
          </cell>
        </row>
        <row r="9">
          <cell r="B9">
            <v>1994</v>
          </cell>
        </row>
        <row r="10">
          <cell r="B10">
            <v>1995</v>
          </cell>
        </row>
        <row r="11">
          <cell r="B11">
            <v>1996</v>
          </cell>
        </row>
        <row r="12">
          <cell r="B12">
            <v>1997</v>
          </cell>
        </row>
        <row r="13">
          <cell r="B13">
            <v>1998</v>
          </cell>
          <cell r="H13">
            <v>1.3035000000000001</v>
          </cell>
          <cell r="I13">
            <v>4.2655000000000003</v>
          </cell>
          <cell r="L13">
            <v>4.5321009999999999</v>
          </cell>
          <cell r="N13">
            <v>0.11784799999999999</v>
          </cell>
          <cell r="O13">
            <v>2.3180000000000001</v>
          </cell>
          <cell r="P13">
            <v>1.230491</v>
          </cell>
          <cell r="Q13">
            <v>81.987939999999995</v>
          </cell>
        </row>
        <row r="14">
          <cell r="B14">
            <v>1999</v>
          </cell>
          <cell r="E14">
            <v>9.5227199999999996</v>
          </cell>
          <cell r="F14">
            <v>24.460719999999998</v>
          </cell>
          <cell r="G14">
            <v>0.13722999999999999</v>
          </cell>
          <cell r="H14">
            <v>25.480920000000001</v>
          </cell>
          <cell r="I14">
            <v>56.737409999999997</v>
          </cell>
          <cell r="L14">
            <v>9.61998</v>
          </cell>
          <cell r="M14">
            <v>0.16797000000000001</v>
          </cell>
          <cell r="N14">
            <v>0.2979</v>
          </cell>
          <cell r="O14">
            <v>17.521460000000001</v>
          </cell>
          <cell r="P14">
            <v>2.87507</v>
          </cell>
          <cell r="Q14">
            <v>88.407780000000002</v>
          </cell>
        </row>
        <row r="15">
          <cell r="B15">
            <v>2000</v>
          </cell>
          <cell r="E15">
            <v>3.5850200000000001</v>
          </cell>
          <cell r="F15">
            <v>15.19328</v>
          </cell>
          <cell r="G15">
            <v>0.21662000000000001</v>
          </cell>
          <cell r="H15">
            <v>11.575570000000001</v>
          </cell>
          <cell r="I15">
            <v>23.932670000000002</v>
          </cell>
          <cell r="J15">
            <v>2.1004999999999998</v>
          </cell>
          <cell r="K15">
            <v>2.61</v>
          </cell>
          <cell r="L15">
            <v>8.5438899999999993</v>
          </cell>
          <cell r="M15">
            <v>0.21254000000000001</v>
          </cell>
          <cell r="N15">
            <v>1.2710300000000001</v>
          </cell>
          <cell r="O15">
            <v>33.81</v>
          </cell>
          <cell r="P15">
            <v>7.32</v>
          </cell>
          <cell r="Q15">
            <v>104.24435</v>
          </cell>
        </row>
        <row r="16">
          <cell r="B16">
            <v>2001</v>
          </cell>
          <cell r="E16">
            <v>3.6922820000000001</v>
          </cell>
          <cell r="F16">
            <v>35.396346999999999</v>
          </cell>
          <cell r="G16">
            <v>0.18482199999999999</v>
          </cell>
          <cell r="H16">
            <v>13.793006</v>
          </cell>
          <cell r="I16">
            <v>57.312797500000002</v>
          </cell>
          <cell r="J16">
            <v>29.1648</v>
          </cell>
          <cell r="K16">
            <v>30.3398</v>
          </cell>
          <cell r="L16">
            <v>6.3585802859999996</v>
          </cell>
          <cell r="M16">
            <v>0.28306625000000002</v>
          </cell>
          <cell r="N16">
            <v>0.67792374</v>
          </cell>
          <cell r="O16">
            <v>14.9772965</v>
          </cell>
          <cell r="P16">
            <v>3.4954480000000001</v>
          </cell>
          <cell r="Q16">
            <v>104.0353865</v>
          </cell>
        </row>
        <row r="17">
          <cell r="B17">
            <v>2002</v>
          </cell>
          <cell r="E17">
            <v>5.42941056</v>
          </cell>
          <cell r="F17">
            <v>34.49155923</v>
          </cell>
          <cell r="G17">
            <v>1.158842535</v>
          </cell>
          <cell r="H17">
            <v>13.138623600000001</v>
          </cell>
          <cell r="I17">
            <v>83.279555779999995</v>
          </cell>
          <cell r="J17">
            <v>64.2791912</v>
          </cell>
          <cell r="K17">
            <v>9.5230550180000009</v>
          </cell>
          <cell r="L17">
            <v>10.374442439999999</v>
          </cell>
          <cell r="M17">
            <v>4.1521281950000004</v>
          </cell>
          <cell r="N17">
            <v>1.515761543</v>
          </cell>
          <cell r="O17">
            <v>21.720261709999999</v>
          </cell>
          <cell r="P17">
            <v>3.393278595</v>
          </cell>
          <cell r="Q17">
            <v>349.44738339999998</v>
          </cell>
        </row>
        <row r="18">
          <cell r="B18">
            <v>2003</v>
          </cell>
          <cell r="E18">
            <v>2.7446705279999999</v>
          </cell>
          <cell r="F18">
            <v>20.755353240000002</v>
          </cell>
          <cell r="G18">
            <v>0.63553439499999997</v>
          </cell>
          <cell r="H18">
            <v>7.8370615990000001</v>
          </cell>
          <cell r="I18">
            <v>40.52974889</v>
          </cell>
          <cell r="J18">
            <v>13.768232449999999</v>
          </cell>
          <cell r="K18">
            <v>9.4810602199999998</v>
          </cell>
          <cell r="L18">
            <v>10.10769451</v>
          </cell>
          <cell r="M18">
            <v>1.892876998</v>
          </cell>
          <cell r="N18">
            <v>1.0473517400000001</v>
          </cell>
          <cell r="O18">
            <v>21.847707010000001</v>
          </cell>
          <cell r="P18">
            <v>2.2908181729999999</v>
          </cell>
          <cell r="Q18">
            <v>356.23170199999998</v>
          </cell>
        </row>
        <row r="19">
          <cell r="B19">
            <v>2004</v>
          </cell>
          <cell r="E19">
            <v>5.2537742290000002</v>
          </cell>
          <cell r="F19">
            <v>24.054604179999998</v>
          </cell>
          <cell r="G19">
            <v>1.307513178</v>
          </cell>
          <cell r="H19">
            <v>12.8565165</v>
          </cell>
          <cell r="I19">
            <v>40.870671379999997</v>
          </cell>
          <cell r="J19">
            <v>11.850199999999999</v>
          </cell>
          <cell r="K19">
            <v>9.2900650000000002</v>
          </cell>
          <cell r="L19">
            <v>12.1877449</v>
          </cell>
          <cell r="M19">
            <v>1.5961141190000001</v>
          </cell>
          <cell r="N19">
            <v>0.88228259099999995</v>
          </cell>
          <cell r="O19">
            <v>20.691671769999999</v>
          </cell>
          <cell r="P19">
            <v>2.4869732299999998</v>
          </cell>
          <cell r="Q19">
            <v>338.01671229999999</v>
          </cell>
        </row>
        <row r="20">
          <cell r="B20">
            <v>2005</v>
          </cell>
          <cell r="E20">
            <v>6.0408364609999996</v>
          </cell>
          <cell r="F20">
            <v>28.12542492</v>
          </cell>
          <cell r="G20">
            <v>0.62451216499999995</v>
          </cell>
          <cell r="H20">
            <v>20.02936133</v>
          </cell>
          <cell r="I20">
            <v>89.427594290000002</v>
          </cell>
          <cell r="J20">
            <v>6.7409516299999996</v>
          </cell>
          <cell r="K20">
            <v>7.5233113300000003</v>
          </cell>
          <cell r="L20">
            <v>13.36303979</v>
          </cell>
          <cell r="M20">
            <v>1.9686279470000001</v>
          </cell>
          <cell r="N20">
            <v>2.2807263469999999</v>
          </cell>
          <cell r="O20">
            <v>24.358098850000001</v>
          </cell>
          <cell r="P20">
            <v>3.3327018000000002</v>
          </cell>
          <cell r="Q20">
            <v>419.54594150000003</v>
          </cell>
        </row>
        <row r="21">
          <cell r="B21">
            <v>2006</v>
          </cell>
          <cell r="E21">
            <v>8.5591479459999995</v>
          </cell>
          <cell r="F21">
            <v>27.437510830000001</v>
          </cell>
          <cell r="G21">
            <v>0.95335947099999996</v>
          </cell>
          <cell r="H21">
            <v>21.780175289999999</v>
          </cell>
          <cell r="I21">
            <v>79.510251569999994</v>
          </cell>
          <cell r="J21">
            <v>8.4748598170000005</v>
          </cell>
          <cell r="K21">
            <v>6.9382807870000001</v>
          </cell>
          <cell r="L21">
            <v>8.4212958839999992</v>
          </cell>
          <cell r="M21">
            <v>1.787317193</v>
          </cell>
          <cell r="N21">
            <v>1.037136665</v>
          </cell>
          <cell r="O21">
            <v>14.214776669999999</v>
          </cell>
          <cell r="P21">
            <v>1.8380131420000001</v>
          </cell>
          <cell r="Q21">
            <v>197.2723637</v>
          </cell>
        </row>
        <row r="22">
          <cell r="B22">
            <v>2007</v>
          </cell>
          <cell r="E22">
            <v>6.5933927480000003</v>
          </cell>
          <cell r="F22">
            <v>20.655429259999998</v>
          </cell>
          <cell r="G22">
            <v>4.0504193419999996</v>
          </cell>
          <cell r="H22">
            <v>17.149445589999999</v>
          </cell>
          <cell r="I22">
            <v>78.937952949999996</v>
          </cell>
          <cell r="J22">
            <v>4.3600115380000002</v>
          </cell>
          <cell r="K22">
            <v>2.0259781060000002</v>
          </cell>
          <cell r="L22">
            <v>12.09629822</v>
          </cell>
          <cell r="M22">
            <v>1.680865147</v>
          </cell>
          <cell r="N22">
            <v>1.158506399</v>
          </cell>
          <cell r="O22">
            <v>24.380730610000001</v>
          </cell>
          <cell r="P22">
            <v>2.1161484709999998</v>
          </cell>
          <cell r="Q22">
            <v>424.58309960000003</v>
          </cell>
        </row>
        <row r="23">
          <cell r="B23">
            <v>2008</v>
          </cell>
          <cell r="E23">
            <v>3.5610793429999998</v>
          </cell>
          <cell r="F23">
            <v>14.781692169999999</v>
          </cell>
          <cell r="G23">
            <v>4.7520875450000002</v>
          </cell>
          <cell r="H23">
            <v>19.242633189999999</v>
          </cell>
          <cell r="I23">
            <v>70.313582659999994</v>
          </cell>
          <cell r="J23">
            <v>4.6499101090000003</v>
          </cell>
          <cell r="K23">
            <v>1.119148491</v>
          </cell>
          <cell r="L23">
            <v>8.5683871370000002</v>
          </cell>
          <cell r="M23">
            <v>1.7755640420000001</v>
          </cell>
          <cell r="N23">
            <v>0.70069218899999997</v>
          </cell>
          <cell r="O23">
            <v>13.4793117</v>
          </cell>
          <cell r="P23">
            <v>1.160024035</v>
          </cell>
          <cell r="Q23">
            <v>128.25109710000001</v>
          </cell>
        </row>
        <row r="24">
          <cell r="B24">
            <v>2009</v>
          </cell>
          <cell r="E24">
            <v>3.226562409</v>
          </cell>
          <cell r="F24">
            <v>12.193144820000001</v>
          </cell>
          <cell r="G24">
            <v>5.8895020349999996</v>
          </cell>
          <cell r="H24">
            <v>15.171862559999999</v>
          </cell>
          <cell r="I24">
            <v>41.979601039999999</v>
          </cell>
          <cell r="J24">
            <v>6.6441737249999999</v>
          </cell>
          <cell r="K24">
            <v>1.139639888</v>
          </cell>
          <cell r="L24">
            <v>7.8499501949999999</v>
          </cell>
          <cell r="M24">
            <v>1.6561288110000001</v>
          </cell>
          <cell r="N24">
            <v>0.70099739999999999</v>
          </cell>
          <cell r="O24">
            <v>15.59201008</v>
          </cell>
          <cell r="P24">
            <v>1.6863323750000001</v>
          </cell>
          <cell r="Q24">
            <v>403.26220119999999</v>
          </cell>
        </row>
        <row r="25">
          <cell r="B25">
            <v>2010</v>
          </cell>
          <cell r="E25">
            <v>4.0235510239999996</v>
          </cell>
          <cell r="F25">
            <v>19.982248290000001</v>
          </cell>
          <cell r="G25">
            <v>4.7336597210000004</v>
          </cell>
          <cell r="H25">
            <v>11.616764890000001</v>
          </cell>
          <cell r="I25">
            <v>44.991480359999997</v>
          </cell>
          <cell r="J25">
            <v>6.7616740230000003</v>
          </cell>
          <cell r="K25">
            <v>2.0883449519999999</v>
          </cell>
          <cell r="L25">
            <v>10.627692639999999</v>
          </cell>
          <cell r="M25">
            <v>1.5249897189999999</v>
          </cell>
          <cell r="N25">
            <v>0.51321299600000003</v>
          </cell>
          <cell r="O25">
            <v>14.82456839</v>
          </cell>
          <cell r="P25">
            <v>2.4046979990000001</v>
          </cell>
          <cell r="Q25">
            <v>415.14193139999998</v>
          </cell>
        </row>
        <row r="26">
          <cell r="B26">
            <v>2011</v>
          </cell>
          <cell r="E26">
            <v>2.9782667599999999</v>
          </cell>
          <cell r="F26">
            <v>11.20940953</v>
          </cell>
          <cell r="G26">
            <v>0.73172698400000002</v>
          </cell>
          <cell r="H26">
            <v>15.909084529999999</v>
          </cell>
          <cell r="I26">
            <v>37.929391039999999</v>
          </cell>
          <cell r="J26">
            <v>21.153527</v>
          </cell>
          <cell r="K26">
            <v>16.495041180000001</v>
          </cell>
          <cell r="L26">
            <v>8.9367216099999993</v>
          </cell>
          <cell r="M26">
            <v>1.843136127</v>
          </cell>
          <cell r="N26">
            <v>0.84188935300000001</v>
          </cell>
          <cell r="O26">
            <v>15.37949768</v>
          </cell>
          <cell r="P26">
            <v>1.863966695</v>
          </cell>
          <cell r="Q26">
            <v>300.5741362</v>
          </cell>
        </row>
        <row r="27">
          <cell r="B27">
            <v>2012</v>
          </cell>
          <cell r="E27">
            <v>0.80271199999999998</v>
          </cell>
          <cell r="F27">
            <v>7.2511859999999997</v>
          </cell>
          <cell r="G27">
            <v>0.35185949999999999</v>
          </cell>
          <cell r="H27">
            <v>4.9545170000000001</v>
          </cell>
          <cell r="I27">
            <v>14.080613</v>
          </cell>
          <cell r="J27">
            <v>0.77401200000000003</v>
          </cell>
          <cell r="K27">
            <v>0.54687600000000003</v>
          </cell>
          <cell r="L27">
            <v>5.4807288072500002</v>
          </cell>
          <cell r="M27">
            <v>1.954542</v>
          </cell>
          <cell r="N27">
            <v>0.63380037879999995</v>
          </cell>
          <cell r="O27">
            <v>7.1969965250000003</v>
          </cell>
          <cell r="P27">
            <v>1.0749496923249999</v>
          </cell>
          <cell r="Q27">
            <v>25.196517296250001</v>
          </cell>
        </row>
        <row r="28">
          <cell r="B28">
            <v>2013</v>
          </cell>
          <cell r="E28">
            <v>1.2089434516075901</v>
          </cell>
          <cell r="F28">
            <v>9.6109369867008496</v>
          </cell>
          <cell r="G28">
            <v>0.72637311360650303</v>
          </cell>
          <cell r="H28">
            <v>6.7353345783962997</v>
          </cell>
          <cell r="I28">
            <v>27.610426566220202</v>
          </cell>
          <cell r="J28">
            <v>3.1531815000000001</v>
          </cell>
          <cell r="K28">
            <v>2.0094420999607099</v>
          </cell>
          <cell r="L28">
            <v>7.1769309081107204</v>
          </cell>
          <cell r="M28">
            <v>2.07894560507855</v>
          </cell>
          <cell r="N28">
            <v>0.85797910498319396</v>
          </cell>
          <cell r="O28">
            <v>9.6410379810703404</v>
          </cell>
          <cell r="P28">
            <v>1.20340038002796</v>
          </cell>
          <cell r="Q28">
            <v>120.795027157954</v>
          </cell>
        </row>
        <row r="29">
          <cell r="B29">
            <v>2014</v>
          </cell>
          <cell r="E29">
            <v>1.0589878317424399</v>
          </cell>
          <cell r="F29">
            <v>10.869294003087701</v>
          </cell>
          <cell r="G29">
            <v>0.77288758527147405</v>
          </cell>
          <cell r="H29">
            <v>7.5562047076132997</v>
          </cell>
          <cell r="I29">
            <v>34.6785206372532</v>
          </cell>
          <cell r="J29">
            <v>2.8007390000000001</v>
          </cell>
          <cell r="K29">
            <v>1.7730878779999999</v>
          </cell>
          <cell r="L29">
            <v>8.7817201548107207</v>
          </cell>
          <cell r="M29">
            <v>1.67544574607705</v>
          </cell>
          <cell r="N29">
            <v>1.42454194015261</v>
          </cell>
          <cell r="O29">
            <v>14.928202346188</v>
          </cell>
          <cell r="P29">
            <v>1.5652327986677901</v>
          </cell>
          <cell r="Q29">
            <v>268.47685071437297</v>
          </cell>
        </row>
        <row r="30">
          <cell r="B30">
            <v>2015</v>
          </cell>
          <cell r="E30">
            <v>0.65251191645131501</v>
          </cell>
          <cell r="F30">
            <v>1.18524295209675</v>
          </cell>
          <cell r="G30">
            <v>0.40809727568043103</v>
          </cell>
          <cell r="H30">
            <v>3.0070292046898701</v>
          </cell>
          <cell r="I30">
            <v>20.131289965497601</v>
          </cell>
          <cell r="J30">
            <v>3.3438498000000001</v>
          </cell>
          <cell r="K30">
            <v>0.19076665876000001</v>
          </cell>
          <cell r="L30">
            <v>9.6350200672825306</v>
          </cell>
          <cell r="M30">
            <v>1.17251261799645</v>
          </cell>
          <cell r="N30">
            <v>1.00389794986033</v>
          </cell>
          <cell r="O30">
            <v>15.5417426689829</v>
          </cell>
          <cell r="P30">
            <v>1.5447042522889201</v>
          </cell>
          <cell r="Q30">
            <v>253.67595331742299</v>
          </cell>
        </row>
        <row r="31">
          <cell r="B31">
            <v>2016</v>
          </cell>
          <cell r="E31">
            <v>1.20758004001987</v>
          </cell>
          <cell r="F31">
            <v>5.9959295551225802</v>
          </cell>
          <cell r="G31">
            <v>0.73904452379069396</v>
          </cell>
          <cell r="H31">
            <v>16.9580801841905</v>
          </cell>
          <cell r="I31">
            <v>86.594296021165405</v>
          </cell>
          <cell r="J31">
            <v>0.44672407897499999</v>
          </cell>
          <cell r="K31">
            <v>0.23780782851999999</v>
          </cell>
          <cell r="L31">
            <v>10.372042360517799</v>
          </cell>
          <cell r="M31">
            <v>1.44190396897441</v>
          </cell>
          <cell r="N31">
            <v>1.61167792855202</v>
          </cell>
          <cell r="O31">
            <v>16.6828497148346</v>
          </cell>
          <cell r="P31">
            <v>1.7258130676797701</v>
          </cell>
          <cell r="Q31">
            <v>236.07114414526299</v>
          </cell>
        </row>
        <row r="32">
          <cell r="B32">
            <v>2017</v>
          </cell>
          <cell r="E32">
            <v>0.90520181546202305</v>
          </cell>
          <cell r="F32">
            <v>4.9762206143881196</v>
          </cell>
          <cell r="G32">
            <v>0.69434343627412198</v>
          </cell>
          <cell r="H32">
            <v>5.6380210816635801</v>
          </cell>
          <cell r="I32">
            <v>23.5659554106198</v>
          </cell>
          <cell r="K32">
            <v>0.26367465212685198</v>
          </cell>
          <cell r="L32">
            <v>7.2838097731824698</v>
          </cell>
          <cell r="M32">
            <v>1.48417399801331</v>
          </cell>
          <cell r="N32">
            <v>0.90256990025675998</v>
          </cell>
          <cell r="O32">
            <v>10.670777049919399</v>
          </cell>
          <cell r="P32">
            <v>1.04056728155419</v>
          </cell>
          <cell r="Q32">
            <v>15.3713387228236</v>
          </cell>
        </row>
        <row r="33">
          <cell r="B33">
            <v>2018</v>
          </cell>
          <cell r="E33">
            <v>1.5750364503337499</v>
          </cell>
          <cell r="F33">
            <v>7.5662919761054299</v>
          </cell>
          <cell r="G33">
            <v>1.5380699856675499</v>
          </cell>
          <cell r="H33">
            <v>11.3491428018466</v>
          </cell>
          <cell r="I33">
            <v>20.890361402018399</v>
          </cell>
          <cell r="J33">
            <v>0.44672407897499999</v>
          </cell>
          <cell r="K33">
            <v>0.52873050634666696</v>
          </cell>
          <cell r="L33">
            <v>8.8727689893995798</v>
          </cell>
          <cell r="M33">
            <v>2.2624331399200601</v>
          </cell>
          <cell r="N33">
            <v>0.90037448150691501</v>
          </cell>
          <cell r="O33">
            <v>16.440355138842701</v>
          </cell>
          <cell r="P33">
            <v>3.3684103659800599</v>
          </cell>
          <cell r="Q33">
            <v>206.458526051744</v>
          </cell>
        </row>
        <row r="34">
          <cell r="B34">
            <v>2019</v>
          </cell>
          <cell r="E34">
            <v>1.72671</v>
          </cell>
          <cell r="F34">
            <v>6.85</v>
          </cell>
          <cell r="G34">
            <v>2.0260899999999999</v>
          </cell>
          <cell r="H34">
            <v>28.135949</v>
          </cell>
          <cell r="I34">
            <v>30.041423000000002</v>
          </cell>
          <cell r="J34">
            <v>1.5902609999999999</v>
          </cell>
          <cell r="K34">
            <v>42.2</v>
          </cell>
          <cell r="L34">
            <v>9.1578520000000001</v>
          </cell>
          <cell r="M34">
            <v>2.4405060000000001</v>
          </cell>
          <cell r="N34">
            <v>1.1796089999999999</v>
          </cell>
          <cell r="O34">
            <v>16.555726</v>
          </cell>
          <cell r="P34">
            <v>3.4438300000000002</v>
          </cell>
          <cell r="Q34">
            <v>199.715618594077</v>
          </cell>
        </row>
        <row r="35">
          <cell r="B35">
            <v>2020</v>
          </cell>
          <cell r="E35">
            <v>7.0732587021808402E-2</v>
          </cell>
          <cell r="F35">
            <v>0.58244148815945296</v>
          </cell>
          <cell r="G35">
            <v>0.26833594320951099</v>
          </cell>
          <cell r="H35">
            <v>4.4580841768171497</v>
          </cell>
          <cell r="I35">
            <v>30.250328977454402</v>
          </cell>
          <cell r="K35">
            <v>0.124792994835714</v>
          </cell>
          <cell r="L35">
            <v>9.0594368524821398</v>
          </cell>
          <cell r="M35">
            <v>3.74540774686719</v>
          </cell>
          <cell r="N35">
            <v>1.4495087334166099</v>
          </cell>
          <cell r="O35">
            <v>17.044109724196399</v>
          </cell>
          <cell r="P35">
            <v>1.8063884188588799</v>
          </cell>
          <cell r="Q35">
            <v>204.221788069968</v>
          </cell>
        </row>
        <row r="36">
          <cell r="B36">
            <v>2021</v>
          </cell>
          <cell r="E36">
            <v>4.9504506955292099E-2</v>
          </cell>
          <cell r="F36">
            <v>0.36506830878325203</v>
          </cell>
          <cell r="G36">
            <v>0.76168218562941103</v>
          </cell>
          <cell r="H36">
            <v>4.0027474748522502</v>
          </cell>
          <cell r="I36">
            <v>19.880127776625802</v>
          </cell>
          <cell r="K36">
            <v>1.4898892743194401E-2</v>
          </cell>
          <cell r="L36">
            <v>8.2389354836930409</v>
          </cell>
          <cell r="M36">
            <v>4.8379068642516598</v>
          </cell>
          <cell r="N36">
            <v>1.6690224509670899</v>
          </cell>
          <cell r="O36">
            <v>16.9560375353621</v>
          </cell>
          <cell r="P36">
            <v>1.58423379000817</v>
          </cell>
          <cell r="Q36">
            <v>228.30142349478299</v>
          </cell>
        </row>
        <row r="37">
          <cell r="B37">
            <v>2022</v>
          </cell>
          <cell r="E37">
            <v>0.114583842669584</v>
          </cell>
          <cell r="F37">
            <v>0.38673300747797301</v>
          </cell>
          <cell r="G37">
            <v>9.5500455591467207E-2</v>
          </cell>
          <cell r="H37">
            <v>2.04992931179709</v>
          </cell>
          <cell r="I37">
            <v>19.029263098041199</v>
          </cell>
          <cell r="K37">
            <v>1.211797204875E-2</v>
          </cell>
          <cell r="L37">
            <v>6.7752344926241701</v>
          </cell>
          <cell r="M37">
            <v>0.86942747631566797</v>
          </cell>
          <cell r="N37">
            <v>0.57966349719754795</v>
          </cell>
          <cell r="O37">
            <v>14.905820311618999</v>
          </cell>
          <cell r="P37">
            <v>1.2517150463962501</v>
          </cell>
          <cell r="Q37">
            <v>19.6973180578252</v>
          </cell>
        </row>
        <row r="38">
          <cell r="B38">
            <v>2023</v>
          </cell>
          <cell r="E38">
            <v>0.100369169489764</v>
          </cell>
          <cell r="F38">
            <v>0.34993175708996599</v>
          </cell>
          <cell r="G38">
            <v>9.9362980041974594E-2</v>
          </cell>
          <cell r="H38">
            <v>4.0086967884164597</v>
          </cell>
          <cell r="I38">
            <v>21.135897640912901</v>
          </cell>
          <cell r="J38">
            <v>0.14637446174999999</v>
          </cell>
          <cell r="K38">
            <v>3.1559617066666698E-2</v>
          </cell>
          <cell r="L38">
            <v>7.1550856973771504</v>
          </cell>
          <cell r="M38">
            <v>1.7708189562883201</v>
          </cell>
          <cell r="N38">
            <v>0.82049937936379103</v>
          </cell>
          <cell r="O38">
            <v>15.583285345773801</v>
          </cell>
          <cell r="P38">
            <v>1.3324902494437401</v>
          </cell>
          <cell r="Q38">
            <v>15.4428445796452</v>
          </cell>
        </row>
      </sheetData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ata Overview_ ORIGINAL"/>
      <sheetName val="Spain_Riverine_data"/>
      <sheetName val="SP_Graphs_HM_Riv"/>
      <sheetName val="SP_Graphs_Nutr_Riv"/>
    </sheetNames>
    <sheetDataSet>
      <sheetData sheetId="0">
        <row r="11">
          <cell r="C11">
            <v>1990</v>
          </cell>
        </row>
        <row r="12">
          <cell r="C12">
            <v>1991</v>
          </cell>
        </row>
        <row r="13">
          <cell r="C13">
            <v>1992</v>
          </cell>
        </row>
        <row r="14">
          <cell r="C14">
            <v>1993</v>
          </cell>
        </row>
        <row r="15">
          <cell r="C15">
            <v>1994</v>
          </cell>
        </row>
        <row r="16">
          <cell r="C16">
            <v>1995</v>
          </cell>
        </row>
        <row r="17">
          <cell r="C17">
            <v>1996</v>
          </cell>
        </row>
        <row r="18">
          <cell r="C18">
            <v>1997</v>
          </cell>
        </row>
        <row r="19">
          <cell r="C19">
            <v>1998</v>
          </cell>
        </row>
        <row r="20">
          <cell r="C20">
            <v>1999</v>
          </cell>
        </row>
        <row r="21">
          <cell r="C21">
            <v>2000</v>
          </cell>
        </row>
        <row r="22">
          <cell r="C22">
            <v>2001</v>
          </cell>
        </row>
        <row r="23">
          <cell r="C23">
            <v>2002</v>
          </cell>
        </row>
        <row r="24">
          <cell r="C24">
            <v>2003</v>
          </cell>
        </row>
        <row r="25">
          <cell r="C25">
            <v>2004</v>
          </cell>
        </row>
        <row r="26">
          <cell r="C26">
            <v>2005</v>
          </cell>
        </row>
        <row r="27">
          <cell r="C27">
            <v>2006</v>
          </cell>
        </row>
        <row r="28">
          <cell r="C28">
            <v>2007</v>
          </cell>
        </row>
        <row r="29">
          <cell r="C29">
            <v>2008</v>
          </cell>
        </row>
        <row r="30">
          <cell r="C30">
            <v>2009</v>
          </cell>
        </row>
        <row r="31">
          <cell r="C31">
            <v>2010</v>
          </cell>
        </row>
        <row r="32">
          <cell r="C32">
            <v>2011</v>
          </cell>
        </row>
        <row r="33">
          <cell r="C33">
            <v>2012</v>
          </cell>
        </row>
        <row r="34">
          <cell r="C34">
            <v>2013</v>
          </cell>
        </row>
        <row r="35">
          <cell r="C35">
            <v>2014</v>
          </cell>
        </row>
        <row r="36">
          <cell r="C36">
            <v>2015</v>
          </cell>
        </row>
        <row r="37">
          <cell r="C37">
            <v>2016</v>
          </cell>
        </row>
        <row r="38">
          <cell r="C38">
            <v>2017</v>
          </cell>
        </row>
        <row r="39">
          <cell r="C39">
            <v>2018</v>
          </cell>
        </row>
        <row r="40">
          <cell r="C40">
            <v>2019</v>
          </cell>
        </row>
        <row r="41">
          <cell r="C41">
            <v>2020</v>
          </cell>
        </row>
        <row r="42">
          <cell r="C42">
            <v>2021</v>
          </cell>
        </row>
        <row r="43">
          <cell r="C43">
            <v>2022</v>
          </cell>
        </row>
      </sheetData>
      <sheetData sheetId="1">
        <row r="5">
          <cell r="B5">
            <v>1990</v>
          </cell>
          <cell r="M5">
            <v>11.920291799999999</v>
          </cell>
          <cell r="N5">
            <v>1.3124108560000001</v>
          </cell>
          <cell r="Q5">
            <v>294.80848809999998</v>
          </cell>
        </row>
        <row r="6">
          <cell r="B6">
            <v>1991</v>
          </cell>
          <cell r="F6">
            <v>7.70235264</v>
          </cell>
          <cell r="H6">
            <v>3.9536683199999998</v>
          </cell>
          <cell r="I6">
            <v>262.257318</v>
          </cell>
          <cell r="M6">
            <v>8.5661950040000008</v>
          </cell>
          <cell r="N6">
            <v>0.31328415500000001</v>
          </cell>
          <cell r="Q6">
            <v>143.40215480000001</v>
          </cell>
        </row>
        <row r="7">
          <cell r="B7">
            <v>1992</v>
          </cell>
          <cell r="F7">
            <v>2.6073964799999998</v>
          </cell>
          <cell r="H7">
            <v>1.7906140800000001</v>
          </cell>
          <cell r="I7">
            <v>70.573100400000001</v>
          </cell>
          <cell r="M7">
            <v>4.0279581569999996</v>
          </cell>
          <cell r="N7">
            <v>8.7451103000000002E-2</v>
          </cell>
          <cell r="Q7">
            <v>41.35176396</v>
          </cell>
        </row>
        <row r="8">
          <cell r="B8">
            <v>1993</v>
          </cell>
          <cell r="E8">
            <v>6.3072000000000003E-2</v>
          </cell>
          <cell r="F8">
            <v>0.94022331400000003</v>
          </cell>
          <cell r="H8">
            <v>1.1123197709999999</v>
          </cell>
          <cell r="I8">
            <v>424.8282888</v>
          </cell>
          <cell r="M8">
            <v>3.0331723990000001</v>
          </cell>
          <cell r="N8">
            <v>9.9026571999999993E-2</v>
          </cell>
          <cell r="Q8">
            <v>28.560026520000001</v>
          </cell>
        </row>
        <row r="9">
          <cell r="B9">
            <v>1994</v>
          </cell>
          <cell r="E9">
            <v>0.141502032</v>
          </cell>
          <cell r="F9">
            <v>2.2387055999999999</v>
          </cell>
          <cell r="H9">
            <v>21.48894576</v>
          </cell>
          <cell r="I9">
            <v>96.58719936</v>
          </cell>
          <cell r="M9">
            <v>6.0769296370000001</v>
          </cell>
          <cell r="N9">
            <v>0.33325802300000001</v>
          </cell>
          <cell r="Q9">
            <v>126.2407371</v>
          </cell>
        </row>
        <row r="10">
          <cell r="B10">
            <v>1995</v>
          </cell>
          <cell r="E10">
            <v>0.10533024000000001</v>
          </cell>
          <cell r="F10">
            <v>1.32841458</v>
          </cell>
          <cell r="H10">
            <v>6.9379200000000002E-3</v>
          </cell>
          <cell r="I10">
            <v>8.57650428</v>
          </cell>
          <cell r="L10">
            <v>5.3138894999999998E-2</v>
          </cell>
          <cell r="M10">
            <v>9.0764422999999997E-2</v>
          </cell>
          <cell r="N10">
            <v>5.9531489999999996E-3</v>
          </cell>
          <cell r="Q10">
            <v>5.8473947129999999</v>
          </cell>
        </row>
        <row r="11">
          <cell r="B11">
            <v>1996</v>
          </cell>
          <cell r="I11">
            <v>124.6384714</v>
          </cell>
          <cell r="L11">
            <v>0.74468604599999999</v>
          </cell>
          <cell r="M11">
            <v>6.6219816280000003</v>
          </cell>
          <cell r="N11">
            <v>0.52721150000000006</v>
          </cell>
          <cell r="Q11">
            <v>822.94717149999997</v>
          </cell>
        </row>
        <row r="12">
          <cell r="B12">
            <v>1997</v>
          </cell>
          <cell r="E12">
            <v>14.533795</v>
          </cell>
          <cell r="F12">
            <v>16.774999999999999</v>
          </cell>
          <cell r="G12">
            <v>2.6189379000000002</v>
          </cell>
          <cell r="H12">
            <v>123.675445</v>
          </cell>
          <cell r="I12">
            <v>3062.875</v>
          </cell>
          <cell r="K12">
            <v>203.4962055</v>
          </cell>
          <cell r="L12">
            <v>6.5042850000000003</v>
          </cell>
          <cell r="M12">
            <v>79.850899699999999</v>
          </cell>
          <cell r="N12">
            <v>1.1131</v>
          </cell>
          <cell r="O12">
            <v>123.06220980000001</v>
          </cell>
          <cell r="P12">
            <v>2.05681</v>
          </cell>
          <cell r="Q12">
            <v>1174.0146199999999</v>
          </cell>
        </row>
        <row r="13">
          <cell r="B13">
            <v>1998</v>
          </cell>
          <cell r="E13">
            <v>6.7759902900000002</v>
          </cell>
          <cell r="F13">
            <v>54.027944900000001</v>
          </cell>
          <cell r="G13">
            <v>0.40749999999999997</v>
          </cell>
          <cell r="H13">
            <v>121.660928</v>
          </cell>
          <cell r="I13">
            <v>1278.5519360000001</v>
          </cell>
          <cell r="K13">
            <v>14.975804999999999</v>
          </cell>
          <cell r="L13">
            <v>3.2538701990000001</v>
          </cell>
          <cell r="M13">
            <v>76.716928870000004</v>
          </cell>
          <cell r="N13">
            <v>0.79955050999999999</v>
          </cell>
          <cell r="O13">
            <v>33.503999999999998</v>
          </cell>
          <cell r="P13">
            <v>1.620718522</v>
          </cell>
          <cell r="Q13">
            <v>712.29886339999996</v>
          </cell>
        </row>
        <row r="14">
          <cell r="B14">
            <v>1999</v>
          </cell>
          <cell r="E14">
            <v>3.3065500000000001</v>
          </cell>
          <cell r="F14">
            <v>33.489094999999999</v>
          </cell>
          <cell r="G14">
            <v>8.4934999999999992</v>
          </cell>
          <cell r="H14">
            <v>100.9841</v>
          </cell>
          <cell r="I14">
            <v>229.08095</v>
          </cell>
          <cell r="J14">
            <v>157.9425</v>
          </cell>
          <cell r="K14">
            <v>120.6705</v>
          </cell>
          <cell r="L14">
            <v>11.508355</v>
          </cell>
          <cell r="M14">
            <v>45.087499999999999</v>
          </cell>
          <cell r="N14">
            <v>1.47956</v>
          </cell>
          <cell r="O14">
            <v>25.836500000000001</v>
          </cell>
          <cell r="P14">
            <v>2.1271100000000001</v>
          </cell>
          <cell r="Q14">
            <v>345.23579999999998</v>
          </cell>
        </row>
        <row r="15">
          <cell r="B15">
            <v>2000</v>
          </cell>
          <cell r="E15">
            <v>3.2328649999999999</v>
          </cell>
          <cell r="F15">
            <v>23.332194999999999</v>
          </cell>
          <cell r="G15">
            <v>4.5783950000000004</v>
          </cell>
          <cell r="H15">
            <v>57.918419999999998</v>
          </cell>
          <cell r="I15">
            <v>318.89675</v>
          </cell>
          <cell r="J15">
            <v>4.2460000000000004</v>
          </cell>
          <cell r="K15">
            <v>24.468444999999999</v>
          </cell>
          <cell r="L15">
            <v>3.8710049999999998</v>
          </cell>
          <cell r="M15">
            <v>32.803750000000001</v>
          </cell>
          <cell r="N15">
            <v>1.0516399999999999</v>
          </cell>
          <cell r="O15">
            <v>23.12454</v>
          </cell>
          <cell r="P15">
            <v>2.6408450000000001</v>
          </cell>
          <cell r="Q15">
            <v>231.06041999999999</v>
          </cell>
        </row>
        <row r="16">
          <cell r="B16">
            <v>2001</v>
          </cell>
          <cell r="E16">
            <v>5.5404587740000002</v>
          </cell>
          <cell r="F16">
            <v>36.134223650000003</v>
          </cell>
          <cell r="G16">
            <v>6.5084637650000001</v>
          </cell>
          <cell r="H16">
            <v>175.3391963</v>
          </cell>
          <cell r="I16">
            <v>1246.9378770000001</v>
          </cell>
          <cell r="J16">
            <v>32.061963730000002</v>
          </cell>
          <cell r="K16">
            <v>19.359137839999999</v>
          </cell>
          <cell r="L16">
            <v>12.758474229999999</v>
          </cell>
          <cell r="M16">
            <v>57.080702960000004</v>
          </cell>
          <cell r="N16">
            <v>1.790586945</v>
          </cell>
          <cell r="O16">
            <v>52.71876366</v>
          </cell>
          <cell r="P16">
            <v>5.5660951580000004</v>
          </cell>
          <cell r="Q16">
            <v>372.78351670000001</v>
          </cell>
        </row>
        <row r="17">
          <cell r="B17">
            <v>2002</v>
          </cell>
          <cell r="E17">
            <v>5.2216500000000003</v>
          </cell>
          <cell r="F17">
            <v>36.783209999999997</v>
          </cell>
          <cell r="G17">
            <v>5.9315150000000001</v>
          </cell>
          <cell r="H17">
            <v>63.506439999999998</v>
          </cell>
          <cell r="I17">
            <v>852.57336499999997</v>
          </cell>
          <cell r="J17">
            <v>27.389994999999999</v>
          </cell>
          <cell r="K17">
            <v>17.098334999999999</v>
          </cell>
          <cell r="L17">
            <v>10.98161271</v>
          </cell>
          <cell r="M17">
            <v>109.0183851</v>
          </cell>
          <cell r="N17">
            <v>1.9712063</v>
          </cell>
          <cell r="O17">
            <v>57.100200000000001</v>
          </cell>
          <cell r="P17">
            <v>3.3557299999999999</v>
          </cell>
          <cell r="Q17">
            <v>229.13793609999999</v>
          </cell>
        </row>
        <row r="18">
          <cell r="B18">
            <v>2003</v>
          </cell>
          <cell r="E18">
            <v>66.1716038</v>
          </cell>
          <cell r="F18">
            <v>122.764353</v>
          </cell>
          <cell r="G18">
            <v>6.112151474</v>
          </cell>
          <cell r="H18">
            <v>3834.0297909999999</v>
          </cell>
          <cell r="I18">
            <v>8908.4421989999992</v>
          </cell>
          <cell r="J18">
            <v>109.28078600000001</v>
          </cell>
          <cell r="K18">
            <v>21.397080649999999</v>
          </cell>
          <cell r="L18">
            <v>10.758976690000001</v>
          </cell>
          <cell r="M18">
            <v>69.17221619</v>
          </cell>
          <cell r="N18">
            <v>1.8635803950000001</v>
          </cell>
          <cell r="O18">
            <v>67.261888850000005</v>
          </cell>
          <cell r="P18">
            <v>2.4653326189999998</v>
          </cell>
          <cell r="Q18">
            <v>499.88292050000001</v>
          </cell>
        </row>
        <row r="19">
          <cell r="B19">
            <v>2004</v>
          </cell>
          <cell r="E19">
            <v>63.217403900000001</v>
          </cell>
          <cell r="F19">
            <v>179.80920399999999</v>
          </cell>
          <cell r="G19">
            <v>1.7490894850000001</v>
          </cell>
          <cell r="H19">
            <v>3042.4533780000002</v>
          </cell>
          <cell r="I19">
            <v>6164.6901790000002</v>
          </cell>
          <cell r="J19">
            <v>173.9763548</v>
          </cell>
          <cell r="K19">
            <v>46.41436324</v>
          </cell>
          <cell r="L19">
            <v>7.6200127740000001</v>
          </cell>
          <cell r="M19">
            <v>39.02494093</v>
          </cell>
          <cell r="N19">
            <v>1.3717078030000001</v>
          </cell>
          <cell r="O19">
            <v>44.132390270000002</v>
          </cell>
          <cell r="P19">
            <v>1.5975702430000001</v>
          </cell>
          <cell r="Q19">
            <v>451.03629419999999</v>
          </cell>
        </row>
        <row r="20">
          <cell r="B20">
            <v>2005</v>
          </cell>
          <cell r="E20">
            <v>75.686195780000006</v>
          </cell>
          <cell r="F20">
            <v>109.89126589999999</v>
          </cell>
          <cell r="G20">
            <v>2.055973378</v>
          </cell>
          <cell r="H20">
            <v>5167.1701469999998</v>
          </cell>
          <cell r="I20">
            <v>11368.88414</v>
          </cell>
          <cell r="J20">
            <v>122.0991447</v>
          </cell>
          <cell r="K20">
            <v>32.666376509999999</v>
          </cell>
          <cell r="L20">
            <v>3.5245653629999998</v>
          </cell>
          <cell r="M20">
            <v>23.227244259999999</v>
          </cell>
          <cell r="N20">
            <v>1.17145923</v>
          </cell>
          <cell r="O20">
            <v>38.7355248</v>
          </cell>
          <cell r="P20">
            <v>1.320748413</v>
          </cell>
          <cell r="Q20">
            <v>327.8423798</v>
          </cell>
        </row>
        <row r="21">
          <cell r="B21">
            <v>2006</v>
          </cell>
          <cell r="E21">
            <v>60.492370209999997</v>
          </cell>
          <cell r="F21">
            <v>123.6219201</v>
          </cell>
          <cell r="G21">
            <v>1.7868049880000001</v>
          </cell>
          <cell r="H21">
            <v>2696.2239599999998</v>
          </cell>
          <cell r="I21">
            <v>5684.3880719999997</v>
          </cell>
          <cell r="J21">
            <v>353.73987369999998</v>
          </cell>
          <cell r="K21">
            <v>99.791091300000005</v>
          </cell>
          <cell r="L21">
            <v>5.1855176829999996</v>
          </cell>
          <cell r="M21">
            <v>42.799100510000002</v>
          </cell>
          <cell r="N21">
            <v>1.4174570790000001</v>
          </cell>
          <cell r="O21">
            <v>57.78939742</v>
          </cell>
          <cell r="P21">
            <v>1.8904997649999999</v>
          </cell>
          <cell r="Q21">
            <v>306.5968014</v>
          </cell>
        </row>
        <row r="22">
          <cell r="B22">
            <v>2007</v>
          </cell>
          <cell r="E22">
            <v>19.221652880000001</v>
          </cell>
          <cell r="F22">
            <v>66.403903920000005</v>
          </cell>
          <cell r="G22">
            <v>1.7906816560000001</v>
          </cell>
          <cell r="H22">
            <v>683.66221240000004</v>
          </cell>
          <cell r="I22">
            <v>1442.542571</v>
          </cell>
          <cell r="J22">
            <v>66.441561059999998</v>
          </cell>
          <cell r="K22">
            <v>26.676847460000001</v>
          </cell>
          <cell r="L22">
            <v>7.5938981160000001</v>
          </cell>
          <cell r="M22">
            <v>43.381317359999997</v>
          </cell>
          <cell r="N22">
            <v>1.0202088309999999</v>
          </cell>
          <cell r="O22">
            <v>67.565421430000001</v>
          </cell>
          <cell r="P22">
            <v>1.157769123</v>
          </cell>
          <cell r="Q22">
            <v>258.95295049999999</v>
          </cell>
        </row>
        <row r="23">
          <cell r="B23">
            <v>2008</v>
          </cell>
          <cell r="E23">
            <v>6.5328688809999997</v>
          </cell>
          <cell r="F23">
            <v>35.769086710000003</v>
          </cell>
          <cell r="G23">
            <v>0.59049026400000004</v>
          </cell>
          <cell r="H23">
            <v>345.85245209999999</v>
          </cell>
          <cell r="I23">
            <v>740.45326069999999</v>
          </cell>
          <cell r="J23">
            <v>20.597319169999999</v>
          </cell>
          <cell r="K23">
            <v>22.36390767</v>
          </cell>
          <cell r="L23">
            <v>4.3625112789999996</v>
          </cell>
          <cell r="M23">
            <v>30.22252048</v>
          </cell>
          <cell r="N23">
            <v>0.87512777600000002</v>
          </cell>
          <cell r="O23">
            <v>41.289489959999997</v>
          </cell>
          <cell r="P23">
            <v>1.7006289130000001</v>
          </cell>
          <cell r="Q23">
            <v>432.1382266</v>
          </cell>
        </row>
        <row r="24">
          <cell r="B24">
            <v>2009</v>
          </cell>
          <cell r="D24">
            <v>58.796002664016498</v>
          </cell>
          <cell r="E24">
            <v>1.1857094029999999</v>
          </cell>
          <cell r="F24">
            <v>14.605681669999999</v>
          </cell>
          <cell r="G24">
            <v>0.19054082899999999</v>
          </cell>
          <cell r="H24">
            <v>98.648591490000001</v>
          </cell>
          <cell r="I24">
            <v>181.8389608</v>
          </cell>
          <cell r="J24">
            <v>22.54300447</v>
          </cell>
          <cell r="K24">
            <v>14.96330015</v>
          </cell>
          <cell r="L24">
            <v>2.6454225849999999</v>
          </cell>
          <cell r="M24">
            <v>20.37136288</v>
          </cell>
          <cell r="N24">
            <v>0.60321701999999999</v>
          </cell>
          <cell r="O24">
            <v>24.176636930000001</v>
          </cell>
          <cell r="P24">
            <v>1.141038918</v>
          </cell>
          <cell r="Q24">
            <v>304.90257430000003</v>
          </cell>
        </row>
        <row r="25">
          <cell r="B25">
            <v>2010</v>
          </cell>
          <cell r="D25">
            <v>71.859449999999995</v>
          </cell>
          <cell r="E25">
            <v>4.2382207080000001</v>
          </cell>
          <cell r="F25">
            <v>12.749531230000001</v>
          </cell>
          <cell r="G25">
            <v>0.54086446300000002</v>
          </cell>
          <cell r="H25">
            <v>94.69210339</v>
          </cell>
          <cell r="I25">
            <v>224.00446640000001</v>
          </cell>
          <cell r="J25">
            <v>28.71654848</v>
          </cell>
          <cell r="K25">
            <v>22.713919929999999</v>
          </cell>
          <cell r="L25">
            <v>2.8842878939999999</v>
          </cell>
          <cell r="M25">
            <v>28.17984427</v>
          </cell>
          <cell r="N25">
            <v>0.74463455899999997</v>
          </cell>
          <cell r="O25">
            <v>26.052822590000002</v>
          </cell>
          <cell r="P25">
            <v>1.303808801</v>
          </cell>
          <cell r="Q25">
            <v>270.43567489999998</v>
          </cell>
        </row>
        <row r="26">
          <cell r="B26">
            <v>2011</v>
          </cell>
          <cell r="D26">
            <v>69.425048207337397</v>
          </cell>
          <cell r="E26">
            <v>9.1999990969999992</v>
          </cell>
          <cell r="F26">
            <v>10.657984770000001</v>
          </cell>
          <cell r="G26">
            <v>0.228227239</v>
          </cell>
          <cell r="H26">
            <v>85.199854250000001</v>
          </cell>
          <cell r="I26">
            <v>328.86935110000002</v>
          </cell>
          <cell r="K26">
            <v>59.877476450000003</v>
          </cell>
          <cell r="L26">
            <v>0.80593592800000002</v>
          </cell>
          <cell r="M26">
            <v>24.719987769999999</v>
          </cell>
          <cell r="N26">
            <v>0.66577156400000004</v>
          </cell>
          <cell r="O26">
            <v>20.421758430000001</v>
          </cell>
          <cell r="P26">
            <v>0.94372444499999997</v>
          </cell>
          <cell r="Q26">
            <v>285.8323547</v>
          </cell>
        </row>
        <row r="27">
          <cell r="B27">
            <v>2012</v>
          </cell>
          <cell r="D27">
            <v>55.977262624363696</v>
          </cell>
          <cell r="E27">
            <v>2.8896588137598203</v>
          </cell>
          <cell r="F27">
            <v>6.5262287646433599</v>
          </cell>
          <cell r="G27">
            <v>8.1450278774331697E-2</v>
          </cell>
          <cell r="H27">
            <v>75.716979802669655</v>
          </cell>
          <cell r="I27">
            <v>252.085832980254</v>
          </cell>
          <cell r="J27">
            <v>178.947</v>
          </cell>
          <cell r="K27">
            <v>23.888704991314462</v>
          </cell>
          <cell r="L27">
            <v>2.6396898338597001</v>
          </cell>
          <cell r="M27">
            <v>36.322807042131998</v>
          </cell>
          <cell r="N27">
            <v>1.7710954413693898</v>
          </cell>
          <cell r="O27">
            <v>36.454781118979398</v>
          </cell>
          <cell r="P27">
            <v>3.1553563547879397</v>
          </cell>
          <cell r="Q27">
            <v>740.20796373113899</v>
          </cell>
        </row>
        <row r="28">
          <cell r="B28">
            <v>2013</v>
          </cell>
          <cell r="D28">
            <v>99.012051531951798</v>
          </cell>
          <cell r="E28">
            <v>3.6893216248416798</v>
          </cell>
          <cell r="F28">
            <v>8.8644510996810499</v>
          </cell>
          <cell r="G28">
            <v>0.12845943637032206</v>
          </cell>
          <cell r="H28">
            <v>98.78827564737918</v>
          </cell>
          <cell r="I28">
            <v>112.8389424580506</v>
          </cell>
          <cell r="J28">
            <v>116.5731904475</v>
          </cell>
          <cell r="K28">
            <v>35.753589793780748</v>
          </cell>
          <cell r="L28">
            <v>0.48656279945384995</v>
          </cell>
          <cell r="M28">
            <v>8.5604225199971005</v>
          </cell>
          <cell r="N28">
            <v>0.29434594627271909</v>
          </cell>
          <cell r="O28">
            <v>7.4056712200798396</v>
          </cell>
          <cell r="P28">
            <v>0.53914774584638248</v>
          </cell>
          <cell r="Q28">
            <v>142.46043210123349</v>
          </cell>
        </row>
        <row r="29">
          <cell r="B29">
            <v>2014</v>
          </cell>
          <cell r="D29">
            <v>93.671606599774506</v>
          </cell>
          <cell r="E29">
            <v>1.8760739010441358</v>
          </cell>
          <cell r="F29">
            <v>8.7566772596589555</v>
          </cell>
          <cell r="G29">
            <v>0.20498105976276351</v>
          </cell>
          <cell r="H29">
            <v>118.10636563897654</v>
          </cell>
          <cell r="I29">
            <v>234.05839722794701</v>
          </cell>
          <cell r="J29">
            <v>401.79542831519996</v>
          </cell>
          <cell r="K29">
            <v>31.786816463994558</v>
          </cell>
          <cell r="L29">
            <v>1.75432694860876</v>
          </cell>
          <cell r="M29">
            <v>31.725065056189649</v>
          </cell>
          <cell r="N29">
            <v>8.5822484473916614</v>
          </cell>
          <cell r="O29">
            <v>52.468302652852898</v>
          </cell>
          <cell r="P29">
            <v>1.45658280988361</v>
          </cell>
          <cell r="Q29">
            <v>223.04938388453002</v>
          </cell>
        </row>
        <row r="30">
          <cell r="B30">
            <v>2015</v>
          </cell>
          <cell r="D30">
            <v>75.728809572500296</v>
          </cell>
          <cell r="E30">
            <v>2.4436226092616202</v>
          </cell>
          <cell r="F30">
            <v>9.6814400051697795</v>
          </cell>
          <cell r="G30">
            <v>0.12999485389721602</v>
          </cell>
          <cell r="H30">
            <v>130.13162961914554</v>
          </cell>
          <cell r="I30">
            <v>187.01993791421248</v>
          </cell>
          <cell r="J30">
            <v>198.06301862800001</v>
          </cell>
          <cell r="K30">
            <v>30.790613838756961</v>
          </cell>
          <cell r="L30">
            <v>0.8075071084370955</v>
          </cell>
          <cell r="M30">
            <v>18.15866620530025</v>
          </cell>
          <cell r="N30">
            <v>0.54751684645760257</v>
          </cell>
          <cell r="O30">
            <v>18.168191748610749</v>
          </cell>
          <cell r="P30">
            <v>2.0246773611601752</v>
          </cell>
          <cell r="Q30">
            <v>147.02835023722849</v>
          </cell>
        </row>
        <row r="31">
          <cell r="B31">
            <v>2016</v>
          </cell>
          <cell r="D31">
            <v>99.752160267902696</v>
          </cell>
          <cell r="E31">
            <v>20.710253004593099</v>
          </cell>
          <cell r="F31">
            <v>52.293241619252001</v>
          </cell>
          <cell r="G31">
            <v>1.2666895888024301</v>
          </cell>
          <cell r="H31">
            <v>2268.4107928619201</v>
          </cell>
          <cell r="I31">
            <v>4739.2277319886398</v>
          </cell>
          <cell r="J31">
            <v>239.903446371667</v>
          </cell>
          <cell r="K31">
            <v>60.971991364312501</v>
          </cell>
          <cell r="L31">
            <v>11.0319373045324</v>
          </cell>
          <cell r="M31">
            <v>33.3159089474944</v>
          </cell>
          <cell r="N31">
            <v>1.3463296791152699</v>
          </cell>
          <cell r="O31">
            <v>17.822043043483902</v>
          </cell>
          <cell r="P31">
            <v>2.7568871512228501</v>
          </cell>
          <cell r="Q31">
            <v>90.456516396628004</v>
          </cell>
        </row>
        <row r="32">
          <cell r="B32">
            <v>2017</v>
          </cell>
          <cell r="D32">
            <v>54.136707664626897</v>
          </cell>
          <cell r="E32">
            <v>18.307599627321601</v>
          </cell>
          <cell r="F32">
            <v>22.1035613167228</v>
          </cell>
          <cell r="G32">
            <v>3.1998801853962699E-2</v>
          </cell>
          <cell r="H32">
            <v>1910.1230552403899</v>
          </cell>
          <cell r="I32">
            <v>3700.7164951380801</v>
          </cell>
          <cell r="J32">
            <v>2.1556989739999999</v>
          </cell>
          <cell r="K32">
            <v>6.6933205309391903</v>
          </cell>
          <cell r="L32">
            <v>4.9059874180922396</v>
          </cell>
          <cell r="M32">
            <v>17.5295133370368</v>
          </cell>
          <cell r="N32">
            <v>0.413638694543143</v>
          </cell>
          <cell r="O32">
            <v>18.678139244599201</v>
          </cell>
          <cell r="P32">
            <v>0.83359150684704497</v>
          </cell>
          <cell r="Q32">
            <v>191.667420235664</v>
          </cell>
        </row>
        <row r="33">
          <cell r="B33">
            <v>2018</v>
          </cell>
          <cell r="D33">
            <v>87.752953864676996</v>
          </cell>
          <cell r="E33">
            <v>28.151853455142501</v>
          </cell>
          <cell r="F33">
            <v>39.718232981215301</v>
          </cell>
          <cell r="G33">
            <v>7.6475446553805407E-2</v>
          </cell>
          <cell r="H33">
            <v>3405.5509796308402</v>
          </cell>
          <cell r="I33">
            <v>7162.8075220559504</v>
          </cell>
          <cell r="J33">
            <v>2.8956130600900001</v>
          </cell>
          <cell r="K33">
            <v>11.6843190620885</v>
          </cell>
          <cell r="L33">
            <v>5.0440515794967604</v>
          </cell>
          <cell r="M33">
            <v>30.184938682501201</v>
          </cell>
          <cell r="N33">
            <v>0.90127154671306997</v>
          </cell>
          <cell r="O33">
            <v>24.616243662065301</v>
          </cell>
          <cell r="P33">
            <v>1.7594542392578501</v>
          </cell>
          <cell r="Q33">
            <v>397.763424232685</v>
          </cell>
        </row>
        <row r="34">
          <cell r="B34">
            <v>2019</v>
          </cell>
          <cell r="D34">
            <v>84.902547161241998</v>
          </cell>
          <cell r="E34">
            <v>3.7663510506543498</v>
          </cell>
          <cell r="F34">
            <v>11.529133947602899</v>
          </cell>
          <cell r="G34">
            <v>8.5813119384581499E-2</v>
          </cell>
          <cell r="H34">
            <v>533.45416625740097</v>
          </cell>
          <cell r="I34">
            <v>1081.57</v>
          </cell>
          <cell r="J34">
            <v>0</v>
          </cell>
          <cell r="K34">
            <v>4.0594599999999996</v>
          </cell>
          <cell r="L34">
            <v>5.4825340000000002</v>
          </cell>
          <cell r="M34">
            <v>23.38993</v>
          </cell>
          <cell r="N34">
            <v>0.41749700000000001</v>
          </cell>
          <cell r="O34">
            <v>26.2104</v>
          </cell>
          <cell r="P34">
            <v>0.83463600000000004</v>
          </cell>
          <cell r="Q34">
            <v>261.50110000000001</v>
          </cell>
        </row>
        <row r="35">
          <cell r="B35">
            <v>2020</v>
          </cell>
          <cell r="D35">
            <v>84.2722027588717</v>
          </cell>
          <cell r="E35">
            <v>3.4864914419785702</v>
          </cell>
          <cell r="F35">
            <v>16.2134199362646</v>
          </cell>
          <cell r="G35">
            <v>3.58858136774911E-2</v>
          </cell>
          <cell r="H35">
            <v>673.151529799537</v>
          </cell>
          <cell r="I35">
            <v>1177.0452492618599</v>
          </cell>
          <cell r="J35">
            <v>0.85862591995549997</v>
          </cell>
          <cell r="K35">
            <v>1.12439580066175</v>
          </cell>
          <cell r="L35">
            <v>7.9815294527581697</v>
          </cell>
          <cell r="M35">
            <v>30.8241685821774</v>
          </cell>
          <cell r="N35">
            <v>0.56743913668496104</v>
          </cell>
          <cell r="O35">
            <v>37.511364906558597</v>
          </cell>
          <cell r="P35">
            <v>1.4662607885404699</v>
          </cell>
          <cell r="Q35">
            <v>275.28534969679902</v>
          </cell>
        </row>
        <row r="36">
          <cell r="B36">
            <v>2021</v>
          </cell>
          <cell r="D36">
            <v>90.382666101564411</v>
          </cell>
          <cell r="E36">
            <v>3.4679588392334599</v>
          </cell>
          <cell r="F36">
            <v>6.8141415005887396</v>
          </cell>
          <cell r="G36">
            <v>4.0114413806830201E-2</v>
          </cell>
          <cell r="H36">
            <v>611.23508694586405</v>
          </cell>
          <cell r="I36">
            <v>1212.4256970056599</v>
          </cell>
          <cell r="J36">
            <v>1.84390992</v>
          </cell>
          <cell r="K36">
            <v>5.92803748562274</v>
          </cell>
          <cell r="L36">
            <v>7.3460113242993303</v>
          </cell>
          <cell r="M36">
            <v>31.319614162069801</v>
          </cell>
          <cell r="N36">
            <v>0.35879733857843199</v>
          </cell>
          <cell r="O36">
            <v>44.963344334844997</v>
          </cell>
          <cell r="P36">
            <v>1.1821491525799199</v>
          </cell>
          <cell r="Q36">
            <v>255.34270516735501</v>
          </cell>
        </row>
        <row r="37">
          <cell r="B37">
            <v>2022</v>
          </cell>
          <cell r="D37">
            <v>75.298360087976704</v>
          </cell>
          <cell r="E37">
            <v>4.3878492625064904</v>
          </cell>
          <cell r="F37">
            <v>6.8213997366219496</v>
          </cell>
          <cell r="G37">
            <v>1.2562511108131599E-2</v>
          </cell>
          <cell r="H37">
            <v>648.68383607650696</v>
          </cell>
          <cell r="I37">
            <v>1329.6473030285599</v>
          </cell>
          <cell r="K37">
            <v>0.43041771915473998</v>
          </cell>
          <cell r="L37">
            <v>7.3946373360545001</v>
          </cell>
          <cell r="M37">
            <v>27.150179149979799</v>
          </cell>
          <cell r="N37">
            <v>0.456350799393545</v>
          </cell>
          <cell r="O37">
            <v>42.396204608424497</v>
          </cell>
          <cell r="P37">
            <v>1.2665066211912199</v>
          </cell>
          <cell r="Q37">
            <v>179.108071410392</v>
          </cell>
        </row>
        <row r="38">
          <cell r="B38">
            <v>2023</v>
          </cell>
          <cell r="D38">
            <v>51.716642262606697</v>
          </cell>
          <cell r="E38">
            <v>12.4888835663403</v>
          </cell>
          <cell r="F38">
            <v>12.176752032638101</v>
          </cell>
          <cell r="G38">
            <v>2.6554031147066101E-2</v>
          </cell>
          <cell r="H38">
            <v>1281.3630803559699</v>
          </cell>
          <cell r="I38">
            <v>3472.9280856888799</v>
          </cell>
          <cell r="K38">
            <v>5.4245656200011796</v>
          </cell>
          <cell r="L38">
            <v>0.26782595216049998</v>
          </cell>
          <cell r="M38">
            <v>20.401775615597501</v>
          </cell>
          <cell r="N38">
            <v>0.215278793768616</v>
          </cell>
          <cell r="O38">
            <v>35.511628629085799</v>
          </cell>
          <cell r="P38">
            <v>0.88711210828726705</v>
          </cell>
          <cell r="Q38">
            <v>176.018421663927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0B57AE-EEDD-4B7E-9708-28C3E501F403}">
  <dimension ref="W1:AB3"/>
  <sheetViews>
    <sheetView tabSelected="1" zoomScale="50" zoomScaleNormal="50" workbookViewId="0">
      <selection activeCell="Z26" sqref="Z26"/>
    </sheetView>
  </sheetViews>
  <sheetFormatPr defaultRowHeight="14.4" x14ac:dyDescent="0.3"/>
  <cols>
    <col min="10" max="10" width="1.77734375" customWidth="1"/>
    <col min="23" max="23" width="13.44140625" bestFit="1" customWidth="1"/>
    <col min="25" max="25" width="9.33203125" bestFit="1" customWidth="1"/>
    <col min="26" max="27" width="10" bestFit="1" customWidth="1"/>
    <col min="28" max="28" width="10" customWidth="1"/>
  </cols>
  <sheetData>
    <row r="1" spans="23:28" x14ac:dyDescent="0.3">
      <c r="W1" s="5"/>
      <c r="X1" s="5"/>
      <c r="Y1" s="5"/>
      <c r="Z1" s="5"/>
      <c r="AA1" s="5"/>
      <c r="AB1" s="5"/>
    </row>
    <row r="3" spans="23:28" x14ac:dyDescent="0.3">
      <c r="W3" s="5"/>
      <c r="X3" s="5"/>
      <c r="Y3" s="5"/>
      <c r="Z3" s="5"/>
      <c r="AA3" s="5"/>
      <c r="AB3" s="5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A69884-C488-4306-B48E-C85B954AF1AF}">
  <dimension ref="A1"/>
  <sheetViews>
    <sheetView zoomScale="70" zoomScaleNormal="70" workbookViewId="0">
      <selection activeCell="Z42" sqref="Z42"/>
    </sheetView>
  </sheetViews>
  <sheetFormatPr defaultRowHeight="14.4" x14ac:dyDescent="0.3"/>
  <cols>
    <col min="10" max="10" width="1.77734375" customWidth="1"/>
  </cols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B66687-5FB0-42A2-B882-4252F0C94108}">
  <dimension ref="A1:X77"/>
  <sheetViews>
    <sheetView workbookViewId="0">
      <pane ySplit="2730" topLeftCell="A21"/>
      <selection activeCell="A5" sqref="A5"/>
      <selection pane="bottomLeft" activeCell="L38" sqref="L38"/>
    </sheetView>
  </sheetViews>
  <sheetFormatPr defaultRowHeight="14.4" x14ac:dyDescent="0.3"/>
  <cols>
    <col min="1" max="1" width="12.33203125" bestFit="1" customWidth="1"/>
    <col min="3" max="3" width="10.44140625" style="1" bestFit="1" customWidth="1"/>
    <col min="4" max="4" width="11" bestFit="1" customWidth="1"/>
    <col min="5" max="5" width="9.109375" style="6" bestFit="1" customWidth="1"/>
    <col min="6" max="6" width="9.21875" style="6" customWidth="1"/>
    <col min="7" max="7" width="9.109375" style="6" bestFit="1" customWidth="1"/>
    <col min="8" max="10" width="8.88671875" style="6"/>
    <col min="11" max="11" width="10.21875" style="6" bestFit="1" customWidth="1"/>
    <col min="12" max="17" width="8.88671875" style="6"/>
    <col min="18" max="18" width="4.109375" customWidth="1"/>
    <col min="19" max="19" width="28.44140625" bestFit="1" customWidth="1"/>
  </cols>
  <sheetData>
    <row r="1" spans="1:24" x14ac:dyDescent="0.3">
      <c r="J1" s="1"/>
      <c r="K1" s="1"/>
      <c r="L1" s="1"/>
      <c r="M1" s="1"/>
      <c r="N1" s="1"/>
      <c r="O1" s="1"/>
      <c r="P1" s="1"/>
      <c r="Q1"/>
    </row>
    <row r="2" spans="1:24" x14ac:dyDescent="0.3">
      <c r="D2" t="s">
        <v>15</v>
      </c>
      <c r="E2" s="5" t="s">
        <v>2</v>
      </c>
      <c r="F2" s="5" t="s">
        <v>4</v>
      </c>
      <c r="G2" s="5" t="s">
        <v>5</v>
      </c>
      <c r="H2" s="5" t="s">
        <v>6</v>
      </c>
      <c r="I2" s="5" t="s">
        <v>7</v>
      </c>
      <c r="J2" s="6" t="s">
        <v>21</v>
      </c>
      <c r="K2" s="8" t="s">
        <v>18</v>
      </c>
      <c r="L2" s="5" t="s">
        <v>8</v>
      </c>
      <c r="M2" s="5" t="s">
        <v>10</v>
      </c>
      <c r="N2" s="5" t="s">
        <v>11</v>
      </c>
      <c r="O2" s="5" t="s">
        <v>12</v>
      </c>
      <c r="P2" s="5" t="s">
        <v>13</v>
      </c>
      <c r="Q2" s="5" t="s">
        <v>14</v>
      </c>
    </row>
    <row r="3" spans="1:24" x14ac:dyDescent="0.3">
      <c r="C3" s="1" t="s">
        <v>16</v>
      </c>
      <c r="D3" t="s">
        <v>17</v>
      </c>
      <c r="E3" s="9" t="s">
        <v>3</v>
      </c>
      <c r="F3" s="9" t="s">
        <v>3</v>
      </c>
      <c r="G3" s="9" t="s">
        <v>3</v>
      </c>
      <c r="H3" s="9" t="s">
        <v>3</v>
      </c>
      <c r="I3" s="9" t="s">
        <v>3</v>
      </c>
      <c r="K3" s="8" t="s">
        <v>19</v>
      </c>
      <c r="L3" s="10" t="s">
        <v>9</v>
      </c>
      <c r="M3" s="10" t="s">
        <v>9</v>
      </c>
      <c r="N3" s="10" t="s">
        <v>9</v>
      </c>
      <c r="O3" s="10" t="s">
        <v>9</v>
      </c>
      <c r="P3" s="10" t="s">
        <v>9</v>
      </c>
      <c r="Q3" s="10" t="s">
        <v>9</v>
      </c>
    </row>
    <row r="4" spans="1:24" ht="15.6" customHeight="1" x14ac:dyDescent="0.3">
      <c r="A4" t="s">
        <v>0</v>
      </c>
      <c r="B4" t="s">
        <v>1</v>
      </c>
      <c r="C4" s="1" t="s">
        <v>15</v>
      </c>
      <c r="R4" s="11"/>
      <c r="S4" s="12"/>
    </row>
    <row r="5" spans="1:24" ht="15.6" customHeight="1" x14ac:dyDescent="0.3">
      <c r="A5" t="s">
        <v>20</v>
      </c>
      <c r="B5">
        <f>'[2]Data Overview_ ORIGINAL'!C11</f>
        <v>1990</v>
      </c>
      <c r="C5"/>
      <c r="D5" s="2"/>
      <c r="E5" s="2"/>
      <c r="F5" s="2"/>
      <c r="G5" s="2"/>
      <c r="H5" s="2"/>
      <c r="I5" s="2"/>
      <c r="J5" s="3"/>
      <c r="K5" s="2"/>
      <c r="L5" s="2"/>
      <c r="M5" s="2">
        <v>11.920291799999999</v>
      </c>
      <c r="N5" s="2">
        <v>1.3124108560000001</v>
      </c>
      <c r="O5" s="2"/>
      <c r="P5" s="2"/>
      <c r="Q5" s="6">
        <v>294.80848809999998</v>
      </c>
      <c r="R5" s="13"/>
      <c r="S5" s="14"/>
    </row>
    <row r="6" spans="1:24" ht="15.6" x14ac:dyDescent="0.3">
      <c r="A6" t="s">
        <v>20</v>
      </c>
      <c r="B6">
        <f>'[2]Data Overview_ ORIGINAL'!C12</f>
        <v>1991</v>
      </c>
      <c r="C6"/>
      <c r="D6" s="2"/>
      <c r="E6" s="2"/>
      <c r="F6" s="2">
        <v>7.70235264</v>
      </c>
      <c r="G6" s="2"/>
      <c r="H6" s="2">
        <v>3.9536683199999998</v>
      </c>
      <c r="I6" s="2">
        <v>262.257318</v>
      </c>
      <c r="J6" s="3"/>
      <c r="K6" s="2"/>
      <c r="L6" s="2"/>
      <c r="M6" s="2">
        <v>8.5661950040000008</v>
      </c>
      <c r="N6" s="2">
        <v>0.31328415500000001</v>
      </c>
      <c r="O6" s="2"/>
      <c r="P6" s="2"/>
      <c r="Q6" s="6">
        <v>143.40215480000001</v>
      </c>
      <c r="R6" s="13"/>
      <c r="S6" s="14"/>
    </row>
    <row r="7" spans="1:24" ht="15.6" x14ac:dyDescent="0.3">
      <c r="A7" t="s">
        <v>20</v>
      </c>
      <c r="B7">
        <f>'[2]Data Overview_ ORIGINAL'!C13</f>
        <v>1992</v>
      </c>
      <c r="C7"/>
      <c r="D7" s="2"/>
      <c r="E7" s="2"/>
      <c r="F7" s="2">
        <v>2.6073964799999998</v>
      </c>
      <c r="G7" s="2"/>
      <c r="H7" s="2">
        <v>1.7906140800000001</v>
      </c>
      <c r="I7" s="2">
        <v>70.573100400000001</v>
      </c>
      <c r="J7" s="3"/>
      <c r="K7" s="2"/>
      <c r="L7" s="2"/>
      <c r="M7" s="2">
        <v>4.0279581569999996</v>
      </c>
      <c r="N7" s="2">
        <v>8.7451103000000002E-2</v>
      </c>
      <c r="O7" s="2"/>
      <c r="P7" s="2"/>
      <c r="Q7" s="6">
        <v>41.35176396</v>
      </c>
      <c r="R7" s="13"/>
      <c r="S7" s="13"/>
    </row>
    <row r="8" spans="1:24" ht="15.6" x14ac:dyDescent="0.3">
      <c r="A8" t="s">
        <v>20</v>
      </c>
      <c r="B8">
        <f>'[2]Data Overview_ ORIGINAL'!C14</f>
        <v>1993</v>
      </c>
      <c r="C8"/>
      <c r="D8" s="2"/>
      <c r="E8" s="2">
        <v>6.3072000000000003E-2</v>
      </c>
      <c r="F8" s="2">
        <v>0.94022331400000003</v>
      </c>
      <c r="G8" s="2"/>
      <c r="H8" s="2">
        <v>1.1123197709999999</v>
      </c>
      <c r="I8" s="2">
        <v>424.8282888</v>
      </c>
      <c r="J8" s="3"/>
      <c r="K8" s="2"/>
      <c r="L8" s="2"/>
      <c r="M8" s="2">
        <v>3.0331723990000001</v>
      </c>
      <c r="N8" s="2">
        <v>9.9026571999999993E-2</v>
      </c>
      <c r="O8" s="2"/>
      <c r="P8" s="2"/>
      <c r="Q8" s="6">
        <v>28.560026520000001</v>
      </c>
      <c r="R8" s="13"/>
      <c r="S8" s="13"/>
      <c r="T8" s="4"/>
      <c r="U8" s="4"/>
      <c r="V8" s="4"/>
      <c r="W8" s="4"/>
      <c r="X8" s="4"/>
    </row>
    <row r="9" spans="1:24" x14ac:dyDescent="0.3">
      <c r="A9" t="s">
        <v>20</v>
      </c>
      <c r="B9">
        <f>'[2]Data Overview_ ORIGINAL'!C15</f>
        <v>1994</v>
      </c>
      <c r="C9"/>
      <c r="D9" s="2"/>
      <c r="E9" s="2">
        <v>0.141502032</v>
      </c>
      <c r="F9" s="2">
        <v>2.2387055999999999</v>
      </c>
      <c r="G9" s="2"/>
      <c r="H9" s="2">
        <v>21.48894576</v>
      </c>
      <c r="I9" s="2">
        <v>96.58719936</v>
      </c>
      <c r="J9" s="3"/>
      <c r="K9" s="2"/>
      <c r="L9" s="2"/>
      <c r="M9" s="2">
        <v>6.0769296370000001</v>
      </c>
      <c r="N9" s="2">
        <v>0.33325802300000001</v>
      </c>
      <c r="O9" s="2"/>
      <c r="P9" s="2"/>
      <c r="Q9" s="6">
        <v>126.2407371</v>
      </c>
      <c r="R9" s="4"/>
      <c r="S9" s="4"/>
      <c r="T9" s="4"/>
      <c r="U9" s="4"/>
      <c r="V9" s="4"/>
      <c r="W9" s="4"/>
      <c r="X9" s="4"/>
    </row>
    <row r="10" spans="1:24" x14ac:dyDescent="0.3">
      <c r="A10" t="s">
        <v>20</v>
      </c>
      <c r="B10">
        <f>'[2]Data Overview_ ORIGINAL'!C16</f>
        <v>1995</v>
      </c>
      <c r="C10"/>
      <c r="D10" s="2"/>
      <c r="E10" s="2">
        <v>0.10533024000000001</v>
      </c>
      <c r="F10" s="2">
        <v>1.32841458</v>
      </c>
      <c r="G10" s="2"/>
      <c r="H10" s="2">
        <v>6.9379200000000002E-3</v>
      </c>
      <c r="I10" s="2">
        <v>8.57650428</v>
      </c>
      <c r="J10" s="3"/>
      <c r="K10" s="2"/>
      <c r="L10" s="2">
        <v>5.3138894999999998E-2</v>
      </c>
      <c r="M10" s="2">
        <v>9.0764422999999997E-2</v>
      </c>
      <c r="N10" s="2">
        <v>5.9531489999999996E-3</v>
      </c>
      <c r="O10" s="2"/>
      <c r="P10" s="2"/>
      <c r="Q10" s="6">
        <v>5.8473947129999999</v>
      </c>
      <c r="R10" s="4"/>
      <c r="S10" s="4"/>
      <c r="T10" s="4"/>
      <c r="U10" s="4"/>
      <c r="V10" s="4"/>
      <c r="W10" s="4"/>
      <c r="X10" s="4"/>
    </row>
    <row r="11" spans="1:24" x14ac:dyDescent="0.3">
      <c r="A11" t="s">
        <v>20</v>
      </c>
      <c r="B11">
        <f>'[2]Data Overview_ ORIGINAL'!C17</f>
        <v>1996</v>
      </c>
      <c r="C11"/>
      <c r="D11" s="2"/>
      <c r="E11" s="2"/>
      <c r="F11" s="2"/>
      <c r="G11" s="2"/>
      <c r="H11" s="2"/>
      <c r="I11" s="2">
        <v>124.6384714</v>
      </c>
      <c r="J11" s="3"/>
      <c r="K11" s="2"/>
      <c r="L11" s="2">
        <v>0.74468604599999999</v>
      </c>
      <c r="M11" s="2">
        <v>6.6219816280000003</v>
      </c>
      <c r="N11" s="2">
        <v>0.52721150000000006</v>
      </c>
      <c r="O11" s="2"/>
      <c r="P11" s="2"/>
      <c r="Q11" s="6">
        <v>822.94717149999997</v>
      </c>
      <c r="R11" s="7"/>
      <c r="S11" s="7"/>
      <c r="T11" s="7"/>
      <c r="U11" s="7"/>
      <c r="V11" s="7"/>
      <c r="W11" s="7"/>
      <c r="X11" s="7"/>
    </row>
    <row r="12" spans="1:24" x14ac:dyDescent="0.3">
      <c r="A12" t="s">
        <v>20</v>
      </c>
      <c r="B12">
        <f>'[2]Data Overview_ ORIGINAL'!C18</f>
        <v>1997</v>
      </c>
      <c r="C12"/>
      <c r="D12" s="2"/>
      <c r="E12" s="2">
        <v>14.533795</v>
      </c>
      <c r="F12" s="2">
        <v>16.774999999999999</v>
      </c>
      <c r="G12" s="2">
        <v>2.6189379000000002</v>
      </c>
      <c r="H12" s="2">
        <v>123.675445</v>
      </c>
      <c r="I12" s="2">
        <v>3062.875</v>
      </c>
      <c r="J12" s="3"/>
      <c r="K12" s="2">
        <v>203.4962055</v>
      </c>
      <c r="L12" s="2">
        <v>6.5042850000000003</v>
      </c>
      <c r="M12" s="2">
        <v>79.850899699999999</v>
      </c>
      <c r="N12" s="2">
        <v>1.1131</v>
      </c>
      <c r="O12" s="2">
        <v>123.06220980000001</v>
      </c>
      <c r="P12" s="2">
        <v>2.05681</v>
      </c>
      <c r="Q12" s="6">
        <v>1174.0146199999999</v>
      </c>
      <c r="R12" s="7"/>
      <c r="S12" s="7"/>
      <c r="T12" s="7"/>
      <c r="U12" s="7"/>
      <c r="V12" s="7"/>
      <c r="W12" s="7"/>
      <c r="X12" s="7"/>
    </row>
    <row r="13" spans="1:24" x14ac:dyDescent="0.3">
      <c r="A13" t="s">
        <v>20</v>
      </c>
      <c r="B13">
        <f>'[2]Data Overview_ ORIGINAL'!C19</f>
        <v>1998</v>
      </c>
      <c r="C13"/>
      <c r="D13" s="2"/>
      <c r="E13" s="2">
        <v>6.7759902900000002</v>
      </c>
      <c r="F13" s="2">
        <v>54.027944900000001</v>
      </c>
      <c r="G13" s="2">
        <v>0.40749999999999997</v>
      </c>
      <c r="H13" s="2">
        <v>121.660928</v>
      </c>
      <c r="I13" s="2">
        <v>1278.5519360000001</v>
      </c>
      <c r="J13" s="3"/>
      <c r="K13" s="2">
        <v>14.975804999999999</v>
      </c>
      <c r="L13" s="2">
        <v>3.2538701990000001</v>
      </c>
      <c r="M13" s="2">
        <v>76.716928870000004</v>
      </c>
      <c r="N13" s="2">
        <v>0.79955050999999999</v>
      </c>
      <c r="O13" s="2">
        <v>33.503999999999998</v>
      </c>
      <c r="P13" s="2">
        <v>1.620718522</v>
      </c>
      <c r="Q13" s="6">
        <v>712.29886339999996</v>
      </c>
      <c r="R13" s="7"/>
      <c r="S13" s="7"/>
      <c r="T13" s="7"/>
      <c r="U13" s="7"/>
      <c r="V13" s="7"/>
      <c r="W13" s="7"/>
      <c r="X13" s="7"/>
    </row>
    <row r="14" spans="1:24" x14ac:dyDescent="0.3">
      <c r="A14" t="s">
        <v>20</v>
      </c>
      <c r="B14">
        <f>'[2]Data Overview_ ORIGINAL'!C20</f>
        <v>1999</v>
      </c>
      <c r="C14"/>
      <c r="D14" s="2"/>
      <c r="E14" s="2">
        <v>3.3065500000000001</v>
      </c>
      <c r="F14" s="2">
        <v>33.489094999999999</v>
      </c>
      <c r="G14" s="2">
        <v>8.4934999999999992</v>
      </c>
      <c r="H14" s="2">
        <v>100.9841</v>
      </c>
      <c r="I14" s="2">
        <v>229.08095</v>
      </c>
      <c r="J14" s="3">
        <v>157.9425</v>
      </c>
      <c r="K14" s="2">
        <v>120.6705</v>
      </c>
      <c r="L14" s="2">
        <v>11.508355</v>
      </c>
      <c r="M14" s="2">
        <v>45.087499999999999</v>
      </c>
      <c r="N14" s="2">
        <v>1.47956</v>
      </c>
      <c r="O14" s="2">
        <v>25.836500000000001</v>
      </c>
      <c r="P14" s="2">
        <v>2.1271100000000001</v>
      </c>
      <c r="Q14" s="6">
        <v>345.23579999999998</v>
      </c>
      <c r="R14" s="7"/>
      <c r="S14" s="7"/>
      <c r="T14" s="7"/>
      <c r="U14" s="7"/>
      <c r="V14" s="7"/>
      <c r="W14" s="7"/>
      <c r="X14" s="7"/>
    </row>
    <row r="15" spans="1:24" x14ac:dyDescent="0.3">
      <c r="A15" t="s">
        <v>20</v>
      </c>
      <c r="B15">
        <f>'[2]Data Overview_ ORIGINAL'!C21</f>
        <v>2000</v>
      </c>
      <c r="C15"/>
      <c r="D15" s="2"/>
      <c r="E15" s="2">
        <v>3.2328649999999999</v>
      </c>
      <c r="F15" s="2">
        <v>23.332194999999999</v>
      </c>
      <c r="G15" s="2">
        <v>4.5783950000000004</v>
      </c>
      <c r="H15" s="2">
        <v>57.918419999999998</v>
      </c>
      <c r="I15" s="2">
        <v>318.89675</v>
      </c>
      <c r="J15" s="3">
        <v>4.2460000000000004</v>
      </c>
      <c r="K15" s="2">
        <v>24.468444999999999</v>
      </c>
      <c r="L15" s="2">
        <v>3.8710049999999998</v>
      </c>
      <c r="M15" s="2">
        <v>32.803750000000001</v>
      </c>
      <c r="N15" s="2">
        <v>1.0516399999999999</v>
      </c>
      <c r="O15" s="2">
        <v>23.12454</v>
      </c>
      <c r="P15" s="2">
        <v>2.6408450000000001</v>
      </c>
      <c r="Q15" s="6">
        <v>231.06041999999999</v>
      </c>
      <c r="R15" s="7"/>
      <c r="S15" s="7"/>
      <c r="T15" s="7"/>
      <c r="U15" s="7"/>
      <c r="V15" s="7"/>
      <c r="W15" s="7"/>
      <c r="X15" s="7"/>
    </row>
    <row r="16" spans="1:24" x14ac:dyDescent="0.3">
      <c r="A16" t="s">
        <v>20</v>
      </c>
      <c r="B16">
        <f>'[2]Data Overview_ ORIGINAL'!C22</f>
        <v>2001</v>
      </c>
      <c r="C16"/>
      <c r="D16" s="2"/>
      <c r="E16" s="2">
        <v>5.5404587740000002</v>
      </c>
      <c r="F16" s="2">
        <v>36.134223650000003</v>
      </c>
      <c r="G16" s="2">
        <v>6.5084637650000001</v>
      </c>
      <c r="H16" s="2">
        <v>175.3391963</v>
      </c>
      <c r="I16" s="2">
        <v>1246.9378770000001</v>
      </c>
      <c r="J16" s="3">
        <v>32.061963730000002</v>
      </c>
      <c r="K16" s="2">
        <v>19.359137839999999</v>
      </c>
      <c r="L16" s="2">
        <v>12.758474229999999</v>
      </c>
      <c r="M16" s="2">
        <v>57.080702960000004</v>
      </c>
      <c r="N16" s="2">
        <v>1.790586945</v>
      </c>
      <c r="O16" s="2">
        <v>52.71876366</v>
      </c>
      <c r="P16" s="2">
        <v>5.5660951580000004</v>
      </c>
      <c r="Q16" s="6">
        <v>372.78351670000001</v>
      </c>
      <c r="R16" s="7"/>
      <c r="S16" s="7"/>
      <c r="T16" s="7"/>
      <c r="U16" s="7"/>
      <c r="V16" s="7"/>
      <c r="W16" s="7"/>
      <c r="X16" s="7"/>
    </row>
    <row r="17" spans="1:24" x14ac:dyDescent="0.3">
      <c r="A17" t="s">
        <v>20</v>
      </c>
      <c r="B17">
        <f>'[2]Data Overview_ ORIGINAL'!C23</f>
        <v>2002</v>
      </c>
      <c r="C17"/>
      <c r="D17" s="2"/>
      <c r="E17" s="2">
        <v>5.2216500000000003</v>
      </c>
      <c r="F17" s="2">
        <v>36.783209999999997</v>
      </c>
      <c r="G17" s="2">
        <v>5.9315150000000001</v>
      </c>
      <c r="H17" s="2">
        <v>63.506439999999998</v>
      </c>
      <c r="I17" s="2">
        <v>852.57336499999997</v>
      </c>
      <c r="J17" s="3">
        <v>27.389994999999999</v>
      </c>
      <c r="K17" s="2">
        <v>17.098334999999999</v>
      </c>
      <c r="L17" s="2">
        <v>10.98161271</v>
      </c>
      <c r="M17" s="2">
        <v>109.0183851</v>
      </c>
      <c r="N17" s="2">
        <v>1.9712063</v>
      </c>
      <c r="O17" s="2">
        <v>57.100200000000001</v>
      </c>
      <c r="P17" s="2">
        <v>3.3557299999999999</v>
      </c>
      <c r="Q17" s="6">
        <v>229.13793609999999</v>
      </c>
      <c r="R17" s="7"/>
      <c r="S17" s="7"/>
      <c r="T17" s="7"/>
      <c r="U17" s="7"/>
      <c r="V17" s="7"/>
      <c r="W17" s="7"/>
      <c r="X17" s="7"/>
    </row>
    <row r="18" spans="1:24" x14ac:dyDescent="0.3">
      <c r="A18" t="s">
        <v>20</v>
      </c>
      <c r="B18">
        <f>'[2]Data Overview_ ORIGINAL'!C24</f>
        <v>2003</v>
      </c>
      <c r="C18"/>
      <c r="D18" s="2"/>
      <c r="E18" s="2">
        <v>66.1716038</v>
      </c>
      <c r="F18" s="2">
        <v>122.764353</v>
      </c>
      <c r="G18" s="2">
        <v>6.112151474</v>
      </c>
      <c r="H18" s="2">
        <v>3834.0297909999999</v>
      </c>
      <c r="I18" s="2">
        <v>8908.4421989999992</v>
      </c>
      <c r="J18" s="3">
        <v>109.28078600000001</v>
      </c>
      <c r="K18" s="2">
        <v>21.397080649999999</v>
      </c>
      <c r="L18" s="2">
        <v>10.758976690000001</v>
      </c>
      <c r="M18" s="2">
        <v>69.17221619</v>
      </c>
      <c r="N18" s="2">
        <v>1.8635803950000001</v>
      </c>
      <c r="O18" s="2">
        <v>67.261888850000005</v>
      </c>
      <c r="P18" s="2">
        <v>2.4653326189999998</v>
      </c>
      <c r="Q18" s="6">
        <v>499.88292050000001</v>
      </c>
      <c r="R18" s="7"/>
      <c r="S18" s="7"/>
      <c r="T18" s="7"/>
      <c r="U18" s="7"/>
      <c r="V18" s="7"/>
      <c r="W18" s="7"/>
      <c r="X18" s="7"/>
    </row>
    <row r="19" spans="1:24" x14ac:dyDescent="0.3">
      <c r="A19" t="s">
        <v>20</v>
      </c>
      <c r="B19">
        <f>'[2]Data Overview_ ORIGINAL'!C25</f>
        <v>2004</v>
      </c>
      <c r="C19"/>
      <c r="D19" s="2"/>
      <c r="E19" s="2">
        <v>63.217403900000001</v>
      </c>
      <c r="F19" s="2">
        <v>179.80920399999999</v>
      </c>
      <c r="G19" s="2">
        <v>1.7490894850000001</v>
      </c>
      <c r="H19" s="2">
        <v>3042.4533780000002</v>
      </c>
      <c r="I19" s="2">
        <v>6164.6901790000002</v>
      </c>
      <c r="J19" s="3">
        <v>173.9763548</v>
      </c>
      <c r="K19" s="2">
        <v>46.41436324</v>
      </c>
      <c r="L19" s="2">
        <v>7.6200127740000001</v>
      </c>
      <c r="M19" s="2">
        <v>39.02494093</v>
      </c>
      <c r="N19" s="2">
        <v>1.3717078030000001</v>
      </c>
      <c r="O19" s="2">
        <v>44.132390270000002</v>
      </c>
      <c r="P19" s="2">
        <v>1.5975702430000001</v>
      </c>
      <c r="Q19" s="6">
        <v>451.03629419999999</v>
      </c>
      <c r="R19" s="7"/>
      <c r="S19" s="7"/>
      <c r="T19" s="7"/>
      <c r="U19" s="7"/>
      <c r="V19" s="7"/>
      <c r="W19" s="7"/>
      <c r="X19" s="7"/>
    </row>
    <row r="20" spans="1:24" x14ac:dyDescent="0.3">
      <c r="A20" t="s">
        <v>20</v>
      </c>
      <c r="B20">
        <f>'[2]Data Overview_ ORIGINAL'!C26</f>
        <v>2005</v>
      </c>
      <c r="C20"/>
      <c r="D20" s="2"/>
      <c r="E20" s="2">
        <v>75.686195780000006</v>
      </c>
      <c r="F20" s="2">
        <v>109.89126589999999</v>
      </c>
      <c r="G20" s="2">
        <v>2.055973378</v>
      </c>
      <c r="H20" s="2">
        <v>5167.1701469999998</v>
      </c>
      <c r="I20" s="2">
        <v>11368.88414</v>
      </c>
      <c r="J20" s="3">
        <v>122.0991447</v>
      </c>
      <c r="K20" s="2">
        <v>32.666376509999999</v>
      </c>
      <c r="L20" s="2">
        <v>3.5245653629999998</v>
      </c>
      <c r="M20" s="2">
        <v>23.227244259999999</v>
      </c>
      <c r="N20" s="2">
        <v>1.17145923</v>
      </c>
      <c r="O20" s="2">
        <v>38.7355248</v>
      </c>
      <c r="P20" s="2">
        <v>1.320748413</v>
      </c>
      <c r="Q20" s="6">
        <v>327.8423798</v>
      </c>
      <c r="R20" s="7"/>
      <c r="S20" s="7"/>
      <c r="T20" s="7"/>
      <c r="U20" s="7"/>
      <c r="V20" s="7"/>
      <c r="W20" s="7"/>
      <c r="X20" s="7"/>
    </row>
    <row r="21" spans="1:24" x14ac:dyDescent="0.3">
      <c r="A21" t="s">
        <v>20</v>
      </c>
      <c r="B21">
        <f>'[2]Data Overview_ ORIGINAL'!C27</f>
        <v>2006</v>
      </c>
      <c r="C21"/>
      <c r="D21" s="2"/>
      <c r="E21" s="2">
        <v>60.492370209999997</v>
      </c>
      <c r="F21" s="2">
        <v>123.6219201</v>
      </c>
      <c r="G21" s="2">
        <v>1.7868049880000001</v>
      </c>
      <c r="H21" s="2">
        <v>2696.2239599999998</v>
      </c>
      <c r="I21" s="2">
        <v>5684.3880719999997</v>
      </c>
      <c r="J21" s="3">
        <v>353.73987369999998</v>
      </c>
      <c r="K21" s="2">
        <v>99.791091300000005</v>
      </c>
      <c r="L21" s="2">
        <v>5.1855176829999996</v>
      </c>
      <c r="M21" s="2">
        <v>42.799100510000002</v>
      </c>
      <c r="N21" s="2">
        <v>1.4174570790000001</v>
      </c>
      <c r="O21" s="2">
        <v>57.78939742</v>
      </c>
      <c r="P21" s="2">
        <v>1.8904997649999999</v>
      </c>
      <c r="Q21" s="6">
        <v>306.5968014</v>
      </c>
      <c r="R21" s="7"/>
      <c r="S21" s="7"/>
      <c r="T21" s="7"/>
      <c r="U21" s="7"/>
      <c r="V21" s="7"/>
      <c r="W21" s="7"/>
      <c r="X21" s="7"/>
    </row>
    <row r="22" spans="1:24" x14ac:dyDescent="0.3">
      <c r="A22" t="s">
        <v>20</v>
      </c>
      <c r="B22">
        <f>'[2]Data Overview_ ORIGINAL'!C28</f>
        <v>2007</v>
      </c>
      <c r="C22"/>
      <c r="D22" s="2"/>
      <c r="E22" s="2">
        <v>19.221652880000001</v>
      </c>
      <c r="F22" s="2">
        <v>66.403903920000005</v>
      </c>
      <c r="G22" s="2">
        <v>1.7906816560000001</v>
      </c>
      <c r="H22" s="2">
        <v>683.66221240000004</v>
      </c>
      <c r="I22" s="2">
        <v>1442.542571</v>
      </c>
      <c r="J22" s="3">
        <v>66.441561059999998</v>
      </c>
      <c r="K22" s="2">
        <v>26.676847460000001</v>
      </c>
      <c r="L22" s="2">
        <v>7.5938981160000001</v>
      </c>
      <c r="M22" s="2">
        <v>43.381317359999997</v>
      </c>
      <c r="N22" s="2">
        <v>1.0202088309999999</v>
      </c>
      <c r="O22" s="2">
        <v>67.565421430000001</v>
      </c>
      <c r="P22" s="2">
        <v>1.157769123</v>
      </c>
      <c r="Q22" s="6">
        <v>258.95295049999999</v>
      </c>
      <c r="R22" s="7"/>
      <c r="S22" s="7"/>
      <c r="T22" s="7"/>
      <c r="U22" s="7"/>
      <c r="V22" s="7"/>
      <c r="W22" s="7"/>
      <c r="X22" s="7"/>
    </row>
    <row r="23" spans="1:24" x14ac:dyDescent="0.3">
      <c r="A23" t="s">
        <v>20</v>
      </c>
      <c r="B23">
        <f>'[2]Data Overview_ ORIGINAL'!C29</f>
        <v>2008</v>
      </c>
      <c r="C23"/>
      <c r="D23" s="2"/>
      <c r="E23" s="2">
        <v>6.5328688809999997</v>
      </c>
      <c r="F23" s="2">
        <v>35.769086710000003</v>
      </c>
      <c r="G23" s="2">
        <v>0.59049026400000004</v>
      </c>
      <c r="H23" s="2">
        <v>345.85245209999999</v>
      </c>
      <c r="I23" s="2">
        <v>740.45326069999999</v>
      </c>
      <c r="J23" s="3">
        <v>20.597319169999999</v>
      </c>
      <c r="K23" s="2">
        <v>22.36390767</v>
      </c>
      <c r="L23" s="2">
        <v>4.3625112789999996</v>
      </c>
      <c r="M23" s="2">
        <v>30.22252048</v>
      </c>
      <c r="N23" s="2">
        <v>0.87512777600000002</v>
      </c>
      <c r="O23" s="2">
        <v>41.289489959999997</v>
      </c>
      <c r="P23" s="2">
        <v>1.7006289130000001</v>
      </c>
      <c r="Q23" s="6">
        <v>432.1382266</v>
      </c>
      <c r="R23" s="7"/>
      <c r="S23" s="7"/>
      <c r="T23" s="7"/>
      <c r="U23" s="7"/>
      <c r="V23" s="7"/>
      <c r="W23" s="7"/>
      <c r="X23" s="7"/>
    </row>
    <row r="24" spans="1:24" x14ac:dyDescent="0.3">
      <c r="A24" t="s">
        <v>20</v>
      </c>
      <c r="B24">
        <f>'[2]Data Overview_ ORIGINAL'!C30</f>
        <v>2009</v>
      </c>
      <c r="C24" s="7">
        <v>58796.002664016502</v>
      </c>
      <c r="D24" s="2">
        <f t="shared" ref="D24:D38" si="0">C24/1000</f>
        <v>58.796002664016498</v>
      </c>
      <c r="E24" s="2">
        <v>1.1857094029999999</v>
      </c>
      <c r="F24" s="2">
        <v>14.605681669999999</v>
      </c>
      <c r="G24" s="2">
        <v>0.19054082899999999</v>
      </c>
      <c r="H24" s="2">
        <v>98.648591490000001</v>
      </c>
      <c r="I24" s="2">
        <v>181.8389608</v>
      </c>
      <c r="J24" s="3">
        <v>22.54300447</v>
      </c>
      <c r="K24" s="2">
        <v>14.96330015</v>
      </c>
      <c r="L24" s="2">
        <v>2.6454225849999999</v>
      </c>
      <c r="M24" s="2">
        <v>20.37136288</v>
      </c>
      <c r="N24" s="2">
        <v>0.60321701999999999</v>
      </c>
      <c r="O24" s="2">
        <v>24.176636930000001</v>
      </c>
      <c r="P24" s="2">
        <v>1.141038918</v>
      </c>
      <c r="Q24" s="6">
        <v>304.90257430000003</v>
      </c>
      <c r="R24" s="7"/>
      <c r="S24" s="7"/>
      <c r="T24" s="7"/>
      <c r="U24" s="7"/>
      <c r="V24" s="7"/>
      <c r="W24" s="7"/>
      <c r="X24" s="7"/>
    </row>
    <row r="25" spans="1:24" x14ac:dyDescent="0.3">
      <c r="A25" t="s">
        <v>20</v>
      </c>
      <c r="B25">
        <f>'[2]Data Overview_ ORIGINAL'!C31</f>
        <v>2010</v>
      </c>
      <c r="C25" s="7">
        <v>71859.45</v>
      </c>
      <c r="D25" s="2">
        <f t="shared" si="0"/>
        <v>71.859449999999995</v>
      </c>
      <c r="E25" s="2">
        <v>4.2382207080000001</v>
      </c>
      <c r="F25" s="2">
        <v>12.749531230000001</v>
      </c>
      <c r="G25" s="2">
        <v>0.54086446300000002</v>
      </c>
      <c r="H25" s="2">
        <v>94.69210339</v>
      </c>
      <c r="I25" s="2">
        <v>224.00446640000001</v>
      </c>
      <c r="J25" s="3">
        <v>28.71654848</v>
      </c>
      <c r="K25" s="2">
        <v>22.713919929999999</v>
      </c>
      <c r="L25" s="2">
        <v>2.8842878939999999</v>
      </c>
      <c r="M25" s="2">
        <v>28.17984427</v>
      </c>
      <c r="N25" s="2">
        <v>0.74463455899999997</v>
      </c>
      <c r="O25" s="2">
        <v>26.052822590000002</v>
      </c>
      <c r="P25" s="2">
        <v>1.303808801</v>
      </c>
      <c r="Q25" s="6">
        <v>270.43567489999998</v>
      </c>
      <c r="R25" s="7"/>
      <c r="S25" s="7"/>
      <c r="T25" s="7"/>
      <c r="U25" s="7"/>
      <c r="V25" s="7"/>
      <c r="W25" s="7"/>
      <c r="X25" s="7"/>
    </row>
    <row r="26" spans="1:24" x14ac:dyDescent="0.3">
      <c r="A26" t="s">
        <v>20</v>
      </c>
      <c r="B26">
        <f>'[2]Data Overview_ ORIGINAL'!C32</f>
        <v>2011</v>
      </c>
      <c r="C26" s="7">
        <v>69425.048207337401</v>
      </c>
      <c r="D26" s="2">
        <f t="shared" si="0"/>
        <v>69.425048207337397</v>
      </c>
      <c r="E26" s="2">
        <v>9.1999990969999992</v>
      </c>
      <c r="F26" s="2">
        <v>10.657984770000001</v>
      </c>
      <c r="G26" s="2">
        <v>0.228227239</v>
      </c>
      <c r="H26" s="2">
        <v>85.199854250000001</v>
      </c>
      <c r="I26" s="2">
        <v>328.86935110000002</v>
      </c>
      <c r="J26" s="3"/>
      <c r="K26" s="2">
        <v>59.877476450000003</v>
      </c>
      <c r="L26" s="2">
        <v>0.80593592800000002</v>
      </c>
      <c r="M26" s="2">
        <v>24.719987769999999</v>
      </c>
      <c r="N26" s="2">
        <v>0.66577156400000004</v>
      </c>
      <c r="O26" s="2">
        <v>20.421758430000001</v>
      </c>
      <c r="P26" s="2">
        <v>0.94372444499999997</v>
      </c>
      <c r="Q26" s="6">
        <v>285.8323547</v>
      </c>
      <c r="R26" s="7"/>
      <c r="S26" s="7"/>
      <c r="T26" s="7"/>
      <c r="U26" s="7"/>
      <c r="V26" s="7"/>
      <c r="W26" s="7"/>
      <c r="X26" s="7"/>
    </row>
    <row r="27" spans="1:24" x14ac:dyDescent="0.3">
      <c r="A27" t="s">
        <v>20</v>
      </c>
      <c r="B27">
        <f>'[2]Data Overview_ ORIGINAL'!C33</f>
        <v>2012</v>
      </c>
      <c r="C27" s="7">
        <v>55977.262624363699</v>
      </c>
      <c r="D27" s="2">
        <f t="shared" si="0"/>
        <v>55.977262624363696</v>
      </c>
      <c r="E27" s="2">
        <v>2.8896588137598203</v>
      </c>
      <c r="F27" s="2">
        <v>6.5262287646433599</v>
      </c>
      <c r="G27" s="2">
        <v>8.1450278774331697E-2</v>
      </c>
      <c r="H27" s="2">
        <v>75.716979802669655</v>
      </c>
      <c r="I27" s="2">
        <v>252.085832980254</v>
      </c>
      <c r="J27" s="3">
        <v>178.947</v>
      </c>
      <c r="K27" s="2">
        <v>23.888704991314462</v>
      </c>
      <c r="L27" s="2">
        <v>2.6396898338597001</v>
      </c>
      <c r="M27" s="2">
        <v>36.322807042131998</v>
      </c>
      <c r="N27" s="2">
        <v>1.7710954413693898</v>
      </c>
      <c r="O27" s="2">
        <v>36.454781118979398</v>
      </c>
      <c r="P27" s="2">
        <v>3.1553563547879397</v>
      </c>
      <c r="Q27" s="6">
        <v>740.20796373113899</v>
      </c>
      <c r="R27" s="7"/>
      <c r="S27" s="7"/>
      <c r="T27" s="7"/>
      <c r="U27" s="7"/>
      <c r="V27" s="7"/>
      <c r="W27" s="7"/>
      <c r="X27" s="7"/>
    </row>
    <row r="28" spans="1:24" x14ac:dyDescent="0.3">
      <c r="A28" t="s">
        <v>20</v>
      </c>
      <c r="B28">
        <f>'[2]Data Overview_ ORIGINAL'!C34</f>
        <v>2013</v>
      </c>
      <c r="C28" s="7">
        <v>99012.051531951802</v>
      </c>
      <c r="D28" s="2">
        <f t="shared" si="0"/>
        <v>99.012051531951798</v>
      </c>
      <c r="E28" s="2">
        <v>3.6893216248416798</v>
      </c>
      <c r="F28" s="2">
        <v>8.8644510996810499</v>
      </c>
      <c r="G28" s="2">
        <v>0.12845943637032206</v>
      </c>
      <c r="H28" s="2">
        <v>98.78827564737918</v>
      </c>
      <c r="I28" s="2">
        <v>112.8389424580506</v>
      </c>
      <c r="J28" s="3">
        <v>116.5731904475</v>
      </c>
      <c r="K28" s="2">
        <v>35.753589793780748</v>
      </c>
      <c r="L28" s="2">
        <v>0.48656279945384995</v>
      </c>
      <c r="M28" s="2">
        <v>8.5604225199971005</v>
      </c>
      <c r="N28" s="2">
        <v>0.29434594627271909</v>
      </c>
      <c r="O28" s="2">
        <v>7.4056712200798396</v>
      </c>
      <c r="P28" s="2">
        <v>0.53914774584638248</v>
      </c>
      <c r="Q28" s="6">
        <v>142.46043210123349</v>
      </c>
      <c r="R28" s="7"/>
      <c r="S28" s="7"/>
      <c r="T28" s="7"/>
      <c r="U28" s="7"/>
      <c r="V28" s="7"/>
      <c r="W28" s="7"/>
      <c r="X28" s="7"/>
    </row>
    <row r="29" spans="1:24" x14ac:dyDescent="0.3">
      <c r="A29" t="s">
        <v>20</v>
      </c>
      <c r="B29">
        <f>'[2]Data Overview_ ORIGINAL'!C35</f>
        <v>2014</v>
      </c>
      <c r="C29" s="7">
        <v>93671.606599774503</v>
      </c>
      <c r="D29" s="2">
        <f t="shared" si="0"/>
        <v>93.671606599774506</v>
      </c>
      <c r="E29" s="2">
        <v>1.8760739010441358</v>
      </c>
      <c r="F29" s="2">
        <v>8.7566772596589555</v>
      </c>
      <c r="G29" s="2">
        <v>0.20498105976276351</v>
      </c>
      <c r="H29" s="2">
        <v>118.10636563897654</v>
      </c>
      <c r="I29" s="2">
        <v>234.05839722794701</v>
      </c>
      <c r="J29" s="3">
        <v>401.79542831519996</v>
      </c>
      <c r="K29" s="2">
        <v>31.786816463994558</v>
      </c>
      <c r="L29" s="2">
        <v>1.75432694860876</v>
      </c>
      <c r="M29" s="2">
        <v>31.725065056189649</v>
      </c>
      <c r="N29" s="2">
        <v>8.5822484473916614</v>
      </c>
      <c r="O29" s="2">
        <v>52.468302652852898</v>
      </c>
      <c r="P29" s="2">
        <v>1.45658280988361</v>
      </c>
      <c r="Q29" s="6">
        <v>223.04938388453002</v>
      </c>
      <c r="R29" s="7"/>
      <c r="S29" s="7"/>
      <c r="T29" s="7"/>
      <c r="U29" s="7"/>
      <c r="V29" s="7"/>
      <c r="W29" s="7"/>
      <c r="X29" s="7"/>
    </row>
    <row r="30" spans="1:24" x14ac:dyDescent="0.3">
      <c r="A30" t="s">
        <v>20</v>
      </c>
      <c r="B30">
        <f>'[2]Data Overview_ ORIGINAL'!C36</f>
        <v>2015</v>
      </c>
      <c r="C30" s="7">
        <v>75728.809572500293</v>
      </c>
      <c r="D30" s="2">
        <f t="shared" si="0"/>
        <v>75.728809572500296</v>
      </c>
      <c r="E30" s="2">
        <v>2.4436226092616202</v>
      </c>
      <c r="F30" s="2">
        <v>9.6814400051697795</v>
      </c>
      <c r="G30" s="2">
        <v>0.12999485389721602</v>
      </c>
      <c r="H30" s="2">
        <v>130.13162961914554</v>
      </c>
      <c r="I30" s="2">
        <v>187.01993791421248</v>
      </c>
      <c r="J30" s="3">
        <v>198.06301862800001</v>
      </c>
      <c r="K30" s="2">
        <v>30.790613838756961</v>
      </c>
      <c r="L30" s="2">
        <v>0.8075071084370955</v>
      </c>
      <c r="M30" s="2">
        <v>18.15866620530025</v>
      </c>
      <c r="N30" s="2">
        <v>0.54751684645760257</v>
      </c>
      <c r="O30" s="2">
        <v>18.168191748610749</v>
      </c>
      <c r="P30" s="2">
        <v>2.0246773611601752</v>
      </c>
      <c r="Q30" s="6">
        <v>147.02835023722849</v>
      </c>
      <c r="R30" s="7"/>
      <c r="S30" s="7"/>
      <c r="T30" s="7"/>
      <c r="U30" s="7"/>
      <c r="V30" s="7"/>
      <c r="W30" s="7"/>
      <c r="X30" s="7"/>
    </row>
    <row r="31" spans="1:24" x14ac:dyDescent="0.3">
      <c r="A31" t="s">
        <v>20</v>
      </c>
      <c r="B31">
        <f>'[2]Data Overview_ ORIGINAL'!C37</f>
        <v>2016</v>
      </c>
      <c r="C31" s="7">
        <v>99752.160267902698</v>
      </c>
      <c r="D31" s="2">
        <f t="shared" si="0"/>
        <v>99.752160267902696</v>
      </c>
      <c r="E31" s="2">
        <v>20.710253004593099</v>
      </c>
      <c r="F31" s="2">
        <v>52.293241619252001</v>
      </c>
      <c r="G31" s="2">
        <v>1.2666895888024301</v>
      </c>
      <c r="H31" s="2">
        <v>2268.4107928619201</v>
      </c>
      <c r="I31" s="2">
        <v>4739.2277319886398</v>
      </c>
      <c r="J31" s="3">
        <v>239.903446371667</v>
      </c>
      <c r="K31" s="2">
        <v>60.971991364312501</v>
      </c>
      <c r="L31" s="2">
        <v>11.0319373045324</v>
      </c>
      <c r="M31" s="2">
        <v>33.3159089474944</v>
      </c>
      <c r="N31" s="2">
        <v>1.3463296791152699</v>
      </c>
      <c r="O31" s="2">
        <v>17.822043043483902</v>
      </c>
      <c r="P31" s="2">
        <v>2.7568871512228501</v>
      </c>
      <c r="Q31" s="6">
        <v>90.456516396628004</v>
      </c>
      <c r="R31" s="7"/>
      <c r="S31" s="7"/>
      <c r="T31" s="7"/>
      <c r="U31" s="7"/>
      <c r="V31" s="7"/>
      <c r="W31" s="7"/>
      <c r="X31" s="7"/>
    </row>
    <row r="32" spans="1:24" x14ac:dyDescent="0.3">
      <c r="A32" t="s">
        <v>20</v>
      </c>
      <c r="B32">
        <f>'[2]Data Overview_ ORIGINAL'!C38</f>
        <v>2017</v>
      </c>
      <c r="C32" s="7">
        <v>54136.707664626898</v>
      </c>
      <c r="D32" s="2">
        <f t="shared" si="0"/>
        <v>54.136707664626897</v>
      </c>
      <c r="E32" s="2">
        <v>18.307599627321601</v>
      </c>
      <c r="F32" s="2">
        <v>22.1035613167228</v>
      </c>
      <c r="G32" s="2">
        <v>3.1998801853962699E-2</v>
      </c>
      <c r="H32" s="2">
        <v>1910.1230552403899</v>
      </c>
      <c r="I32" s="2">
        <v>3700.7164951380801</v>
      </c>
      <c r="J32" s="3">
        <v>2.1556989739999999</v>
      </c>
      <c r="K32" s="2">
        <v>6.6933205309391903</v>
      </c>
      <c r="L32" s="2">
        <v>4.9059874180922396</v>
      </c>
      <c r="M32" s="2">
        <v>17.5295133370368</v>
      </c>
      <c r="N32" s="2">
        <v>0.413638694543143</v>
      </c>
      <c r="O32" s="2">
        <v>18.678139244599201</v>
      </c>
      <c r="P32" s="2">
        <v>0.83359150684704497</v>
      </c>
      <c r="Q32" s="6">
        <v>191.667420235664</v>
      </c>
      <c r="R32" s="7"/>
      <c r="S32" s="7"/>
      <c r="T32" s="7"/>
      <c r="U32" s="7"/>
      <c r="V32" s="7"/>
      <c r="W32" s="7"/>
      <c r="X32" s="7"/>
    </row>
    <row r="33" spans="1:24" x14ac:dyDescent="0.3">
      <c r="A33" t="s">
        <v>20</v>
      </c>
      <c r="B33">
        <f>'[2]Data Overview_ ORIGINAL'!C39</f>
        <v>2018</v>
      </c>
      <c r="C33" s="7">
        <v>87752.953864676994</v>
      </c>
      <c r="D33" s="2">
        <f t="shared" si="0"/>
        <v>87.752953864676996</v>
      </c>
      <c r="E33" s="2">
        <v>28.151853455142501</v>
      </c>
      <c r="F33" s="2">
        <v>39.718232981215301</v>
      </c>
      <c r="G33" s="2">
        <v>7.6475446553805407E-2</v>
      </c>
      <c r="H33" s="2">
        <v>3405.5509796308402</v>
      </c>
      <c r="I33" s="2">
        <v>7162.8075220559504</v>
      </c>
      <c r="J33" s="3">
        <v>2.8956130600900001</v>
      </c>
      <c r="K33" s="2">
        <v>11.6843190620885</v>
      </c>
      <c r="L33" s="2">
        <v>5.0440515794967604</v>
      </c>
      <c r="M33" s="2">
        <v>30.184938682501201</v>
      </c>
      <c r="N33" s="2">
        <v>0.90127154671306997</v>
      </c>
      <c r="O33" s="2">
        <v>24.616243662065301</v>
      </c>
      <c r="P33" s="2">
        <v>1.7594542392578501</v>
      </c>
      <c r="Q33" s="6">
        <v>397.763424232685</v>
      </c>
      <c r="R33" s="7"/>
      <c r="S33" s="7"/>
      <c r="T33" s="7"/>
      <c r="U33" s="7"/>
      <c r="V33" s="7"/>
      <c r="W33" s="7"/>
      <c r="X33" s="7"/>
    </row>
    <row r="34" spans="1:24" x14ac:dyDescent="0.3">
      <c r="A34" t="s">
        <v>20</v>
      </c>
      <c r="B34">
        <f>'[2]Data Overview_ ORIGINAL'!C40</f>
        <v>2019</v>
      </c>
      <c r="C34" s="7">
        <v>84902.547161241993</v>
      </c>
      <c r="D34" s="2">
        <f t="shared" si="0"/>
        <v>84.902547161241998</v>
      </c>
      <c r="E34" s="2">
        <v>3.7663510506543498</v>
      </c>
      <c r="F34" s="2">
        <v>11.529133947602899</v>
      </c>
      <c r="G34" s="2">
        <v>8.5813119384581499E-2</v>
      </c>
      <c r="H34" s="2">
        <v>533.45416625740097</v>
      </c>
      <c r="I34" s="2">
        <v>1081.57</v>
      </c>
      <c r="J34" s="3">
        <v>0</v>
      </c>
      <c r="K34" s="2">
        <v>4.0594599999999996</v>
      </c>
      <c r="L34" s="2">
        <v>5.4825340000000002</v>
      </c>
      <c r="M34" s="2">
        <v>23.38993</v>
      </c>
      <c r="N34" s="2">
        <v>0.41749700000000001</v>
      </c>
      <c r="O34" s="2">
        <v>26.2104</v>
      </c>
      <c r="P34" s="2">
        <v>0.83463600000000004</v>
      </c>
      <c r="Q34" s="6">
        <v>261.50110000000001</v>
      </c>
      <c r="R34" s="7"/>
      <c r="S34" s="7"/>
      <c r="T34" s="7"/>
      <c r="U34" s="7"/>
      <c r="V34" s="7"/>
      <c r="W34" s="7"/>
      <c r="X34" s="7"/>
    </row>
    <row r="35" spans="1:24" x14ac:dyDescent="0.3">
      <c r="A35" t="s">
        <v>20</v>
      </c>
      <c r="B35">
        <f>'[2]Data Overview_ ORIGINAL'!C41</f>
        <v>2020</v>
      </c>
      <c r="C35" s="7">
        <v>84272.202758871703</v>
      </c>
      <c r="D35" s="2">
        <f t="shared" si="0"/>
        <v>84.2722027588717</v>
      </c>
      <c r="E35" s="2">
        <v>3.4864914419785702</v>
      </c>
      <c r="F35" s="2">
        <v>16.2134199362646</v>
      </c>
      <c r="G35" s="2">
        <v>3.58858136774911E-2</v>
      </c>
      <c r="H35" s="2">
        <v>673.151529799537</v>
      </c>
      <c r="I35" s="2">
        <v>1177.0452492618599</v>
      </c>
      <c r="J35" s="3">
        <v>0.85862591995549997</v>
      </c>
      <c r="K35" s="2">
        <v>1.12439580066175</v>
      </c>
      <c r="L35" s="2">
        <v>7.9815294527581697</v>
      </c>
      <c r="M35" s="2">
        <v>30.8241685821774</v>
      </c>
      <c r="N35" s="2">
        <v>0.56743913668496104</v>
      </c>
      <c r="O35" s="2">
        <v>37.511364906558597</v>
      </c>
      <c r="P35" s="2">
        <v>1.4662607885404699</v>
      </c>
      <c r="Q35" s="6">
        <v>275.28534969679902</v>
      </c>
      <c r="R35" s="7"/>
      <c r="S35" s="7"/>
      <c r="T35" s="7"/>
      <c r="U35" s="7"/>
      <c r="V35" s="7"/>
      <c r="W35" s="7"/>
      <c r="X35" s="7"/>
    </row>
    <row r="36" spans="1:24" x14ac:dyDescent="0.3">
      <c r="A36" t="s">
        <v>20</v>
      </c>
      <c r="B36">
        <f>'[2]Data Overview_ ORIGINAL'!C42</f>
        <v>2021</v>
      </c>
      <c r="C36" s="7">
        <v>90382.666101564406</v>
      </c>
      <c r="D36" s="2">
        <f t="shared" si="0"/>
        <v>90.382666101564411</v>
      </c>
      <c r="E36" s="2">
        <v>3.4679588392334599</v>
      </c>
      <c r="F36" s="2">
        <v>6.8141415005887396</v>
      </c>
      <c r="G36" s="2">
        <v>4.0114413806830201E-2</v>
      </c>
      <c r="H36" s="2">
        <v>611.23508694586405</v>
      </c>
      <c r="I36" s="2">
        <v>1212.4256970056599</v>
      </c>
      <c r="J36" s="3">
        <v>1.84390992</v>
      </c>
      <c r="K36" s="2">
        <v>5.92803748562274</v>
      </c>
      <c r="L36" s="2">
        <v>7.3460113242993303</v>
      </c>
      <c r="M36" s="2">
        <v>31.319614162069801</v>
      </c>
      <c r="N36" s="2">
        <v>0.35879733857843199</v>
      </c>
      <c r="O36" s="2">
        <v>44.963344334844997</v>
      </c>
      <c r="P36" s="2">
        <v>1.1821491525799199</v>
      </c>
      <c r="Q36" s="6">
        <v>255.34270516735501</v>
      </c>
      <c r="R36" s="7"/>
      <c r="S36" s="7"/>
      <c r="T36" s="7"/>
      <c r="U36" s="7"/>
      <c r="V36" s="7"/>
      <c r="W36" s="7"/>
      <c r="X36" s="7"/>
    </row>
    <row r="37" spans="1:24" x14ac:dyDescent="0.3">
      <c r="A37" t="s">
        <v>20</v>
      </c>
      <c r="B37">
        <f>'[2]Data Overview_ ORIGINAL'!C43</f>
        <v>2022</v>
      </c>
      <c r="C37" s="7">
        <v>75298.360087976704</v>
      </c>
      <c r="D37" s="15">
        <f t="shared" si="0"/>
        <v>75.298360087976704</v>
      </c>
      <c r="E37" s="2">
        <v>4.3878492625064904</v>
      </c>
      <c r="F37" s="2">
        <v>6.8213997366219496</v>
      </c>
      <c r="G37" s="2">
        <v>1.2562511108131599E-2</v>
      </c>
      <c r="H37" s="2">
        <v>648.68383607650696</v>
      </c>
      <c r="I37" s="2">
        <v>1329.6473030285599</v>
      </c>
      <c r="J37" s="3"/>
      <c r="K37" s="2">
        <v>0.43041771915473998</v>
      </c>
      <c r="L37" s="2">
        <v>7.3946373360545001</v>
      </c>
      <c r="M37" s="2">
        <v>27.150179149979799</v>
      </c>
      <c r="N37" s="2">
        <v>0.456350799393545</v>
      </c>
      <c r="O37" s="2">
        <v>42.396204608424497</v>
      </c>
      <c r="P37" s="2">
        <v>1.2665066211912199</v>
      </c>
      <c r="Q37" s="6">
        <v>179.108071410392</v>
      </c>
      <c r="R37" s="7"/>
      <c r="S37" s="7"/>
      <c r="T37" s="7"/>
      <c r="U37" s="7"/>
      <c r="V37" s="7"/>
      <c r="W37" s="7"/>
      <c r="X37" s="7"/>
    </row>
    <row r="38" spans="1:24" x14ac:dyDescent="0.3">
      <c r="A38" t="s">
        <v>20</v>
      </c>
      <c r="B38">
        <v>2023</v>
      </c>
      <c r="C38" s="7">
        <v>51716.6422626067</v>
      </c>
      <c r="D38" s="15">
        <f t="shared" si="0"/>
        <v>51.716642262606697</v>
      </c>
      <c r="E38" s="2">
        <v>12.4888835663403</v>
      </c>
      <c r="F38" s="2">
        <v>12.176752032638101</v>
      </c>
      <c r="G38" s="2">
        <v>2.6554031147066101E-2</v>
      </c>
      <c r="H38" s="2">
        <v>1281.3630803559699</v>
      </c>
      <c r="I38" s="2">
        <v>3472.9280856888799</v>
      </c>
      <c r="J38" s="2"/>
      <c r="K38" s="2">
        <v>5.4245656200011796</v>
      </c>
      <c r="L38" s="2">
        <v>0.26782595216049998</v>
      </c>
      <c r="M38" s="2">
        <v>20.401775615597501</v>
      </c>
      <c r="N38" s="2">
        <v>0.215278793768616</v>
      </c>
      <c r="O38" s="2">
        <v>35.511628629085799</v>
      </c>
      <c r="P38" s="2">
        <v>0.88711210828726705</v>
      </c>
      <c r="Q38" s="6">
        <v>176.018421663927</v>
      </c>
      <c r="R38" s="7"/>
      <c r="S38" s="7"/>
      <c r="T38" s="7"/>
      <c r="U38" s="7"/>
      <c r="V38" s="7"/>
      <c r="W38" s="7"/>
      <c r="X38" s="7"/>
    </row>
    <row r="39" spans="1:24" x14ac:dyDescent="0.3">
      <c r="I39" s="2"/>
      <c r="R39" s="4"/>
      <c r="S39" s="4"/>
      <c r="T39" s="4"/>
      <c r="U39" s="4"/>
      <c r="V39" s="4"/>
      <c r="W39" s="4"/>
      <c r="X39" s="4"/>
    </row>
    <row r="40" spans="1:24" x14ac:dyDescent="0.3">
      <c r="C40" s="16">
        <f>AVERAGE(C5:C38)</f>
        <v>76845.631424627485</v>
      </c>
      <c r="E40" s="2">
        <f>AVERAGE(E5:E38)</f>
        <v>15.01777183972259</v>
      </c>
      <c r="F40" s="2">
        <f>AVERAGE(F5:F38)</f>
        <v>34.160324145751872</v>
      </c>
      <c r="G40" s="2">
        <f>AVERAGE(G5:G38)</f>
        <v>1.6927449924495899</v>
      </c>
      <c r="H40" s="2">
        <f t="shared" ref="H40:P40" si="1">AVERAGE(H5:H38)</f>
        <v>889.81516508305026</v>
      </c>
      <c r="I40" s="2">
        <f t="shared" si="1"/>
        <v>2050.995792575397</v>
      </c>
      <c r="J40" s="2">
        <f>AVERAGE(J5:J38)</f>
        <v>102.82140830665512</v>
      </c>
      <c r="K40" s="2">
        <f t="shared" si="1"/>
        <v>35.758112013726951</v>
      </c>
      <c r="L40" s="2">
        <f>AVERAGE(L5:L38)</f>
        <v>5.1792812568880455</v>
      </c>
      <c r="M40" s="2">
        <f t="shared" si="1"/>
        <v>31.496381871425765</v>
      </c>
      <c r="N40" s="2">
        <f t="shared" si="1"/>
        <v>1.0732121482437771</v>
      </c>
      <c r="O40" s="2">
        <f t="shared" si="1"/>
        <v>39.443624418873519</v>
      </c>
      <c r="P40" s="2">
        <f t="shared" si="1"/>
        <v>1.8166959910964715</v>
      </c>
      <c r="R40" s="4"/>
      <c r="S40" s="4"/>
      <c r="T40" s="4"/>
      <c r="U40" s="4"/>
      <c r="V40" s="4"/>
      <c r="W40" s="4"/>
      <c r="X40" s="4"/>
    </row>
    <row r="41" spans="1:24" x14ac:dyDescent="0.3">
      <c r="C41" s="16">
        <f>SUM(C5:C38)</f>
        <v>1152684.4713694123</v>
      </c>
      <c r="E41" s="2">
        <f>SUM(E5:E38)</f>
        <v>450.53315519167768</v>
      </c>
      <c r="F41" s="2">
        <f>SUM(F5:F38)</f>
        <v>1093.1303726640599</v>
      </c>
      <c r="G41" s="2">
        <f>SUM(G5:G38)</f>
        <v>45.704114796138924</v>
      </c>
      <c r="H41" s="2">
        <f t="shared" ref="H41:P41" si="2">SUM(H5:H38)</f>
        <v>28474.085282657608</v>
      </c>
      <c r="I41" s="2">
        <f>SUM(I5:I38)</f>
        <v>67682.861154988102</v>
      </c>
      <c r="J41" s="2">
        <f>SUM(J5:J38)</f>
        <v>2262.0709827464125</v>
      </c>
      <c r="K41" s="2">
        <f>SUM(K5:K38)</f>
        <v>965.46902437062761</v>
      </c>
      <c r="L41" s="2">
        <f t="shared" si="2"/>
        <v>150.19915644975333</v>
      </c>
      <c r="M41" s="2">
        <f t="shared" si="2"/>
        <v>1070.876983628476</v>
      </c>
      <c r="N41" s="2">
        <f t="shared" si="2"/>
        <v>36.489213040288419</v>
      </c>
      <c r="O41" s="2">
        <f t="shared" si="2"/>
        <v>1064.977859309585</v>
      </c>
      <c r="P41" s="2">
        <f t="shared" si="2"/>
        <v>49.050791759604728</v>
      </c>
      <c r="R41" s="4"/>
      <c r="S41" s="4"/>
      <c r="T41" s="4"/>
      <c r="U41" s="4"/>
      <c r="V41" s="4"/>
      <c r="W41" s="4"/>
      <c r="X41" s="4"/>
    </row>
    <row r="42" spans="1:24" x14ac:dyDescent="0.3">
      <c r="R42" s="4"/>
      <c r="S42" s="4"/>
      <c r="T42" s="4"/>
      <c r="U42" s="4"/>
      <c r="V42" s="4"/>
      <c r="W42" s="4"/>
      <c r="X42" s="4"/>
    </row>
    <row r="43" spans="1:24" x14ac:dyDescent="0.3"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/>
      <c r="R43" s="4"/>
      <c r="S43" s="4"/>
      <c r="T43" s="4"/>
      <c r="U43" s="4"/>
      <c r="V43" s="4"/>
      <c r="W43" s="4"/>
      <c r="X43" s="4"/>
    </row>
    <row r="44" spans="1:24" x14ac:dyDescent="0.3"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/>
      <c r="R44" s="4"/>
      <c r="S44" s="4"/>
      <c r="T44" s="4"/>
      <c r="U44" s="4"/>
      <c r="V44" s="4"/>
      <c r="W44" s="4"/>
      <c r="X44" s="4"/>
    </row>
    <row r="45" spans="1:24" x14ac:dyDescent="0.3">
      <c r="P45" s="3"/>
      <c r="R45" s="4"/>
      <c r="S45" s="4"/>
      <c r="T45" s="4"/>
      <c r="U45" s="4"/>
      <c r="V45" s="4"/>
      <c r="W45" s="4"/>
      <c r="X45" s="4"/>
    </row>
    <row r="46" spans="1:24" x14ac:dyDescent="0.3"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R46" s="4"/>
      <c r="S46" s="4"/>
      <c r="T46" s="4"/>
      <c r="U46" s="4"/>
      <c r="V46" s="4"/>
      <c r="W46" s="4"/>
      <c r="X46" s="4"/>
    </row>
    <row r="47" spans="1:24" x14ac:dyDescent="0.3"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R47" s="4"/>
      <c r="S47" s="4"/>
      <c r="T47" s="4"/>
      <c r="U47" s="4"/>
      <c r="V47" s="4"/>
      <c r="W47" s="4"/>
      <c r="X47" s="4"/>
    </row>
    <row r="48" spans="1:24" x14ac:dyDescent="0.3">
      <c r="P48" s="3"/>
    </row>
    <row r="49" spans="16:16" x14ac:dyDescent="0.3">
      <c r="P49" s="3"/>
    </row>
    <row r="50" spans="16:16" x14ac:dyDescent="0.3">
      <c r="P50" s="3"/>
    </row>
    <row r="51" spans="16:16" x14ac:dyDescent="0.3">
      <c r="P51" s="3"/>
    </row>
    <row r="52" spans="16:16" x14ac:dyDescent="0.3">
      <c r="P52" s="3"/>
    </row>
    <row r="53" spans="16:16" x14ac:dyDescent="0.3">
      <c r="P53" s="3"/>
    </row>
    <row r="54" spans="16:16" x14ac:dyDescent="0.3">
      <c r="P54" s="3"/>
    </row>
    <row r="55" spans="16:16" x14ac:dyDescent="0.3">
      <c r="P55" s="3"/>
    </row>
    <row r="56" spans="16:16" x14ac:dyDescent="0.3">
      <c r="P56" s="3"/>
    </row>
    <row r="57" spans="16:16" x14ac:dyDescent="0.3">
      <c r="P57" s="3"/>
    </row>
    <row r="58" spans="16:16" x14ac:dyDescent="0.3">
      <c r="P58" s="3"/>
    </row>
    <row r="59" spans="16:16" x14ac:dyDescent="0.3">
      <c r="P59" s="3"/>
    </row>
    <row r="60" spans="16:16" x14ac:dyDescent="0.3">
      <c r="P60" s="3"/>
    </row>
    <row r="61" spans="16:16" x14ac:dyDescent="0.3">
      <c r="P61" s="3"/>
    </row>
    <row r="62" spans="16:16" x14ac:dyDescent="0.3">
      <c r="P62" s="3"/>
    </row>
    <row r="63" spans="16:16" x14ac:dyDescent="0.3">
      <c r="P63" s="3"/>
    </row>
    <row r="64" spans="16:16" x14ac:dyDescent="0.3">
      <c r="P64" s="3"/>
    </row>
    <row r="65" spans="16:16" x14ac:dyDescent="0.3">
      <c r="P65" s="3"/>
    </row>
    <row r="66" spans="16:16" x14ac:dyDescent="0.3">
      <c r="P66" s="3"/>
    </row>
    <row r="67" spans="16:16" x14ac:dyDescent="0.3">
      <c r="P67" s="3"/>
    </row>
    <row r="68" spans="16:16" x14ac:dyDescent="0.3">
      <c r="P68" s="3"/>
    </row>
    <row r="69" spans="16:16" x14ac:dyDescent="0.3">
      <c r="P69" s="3"/>
    </row>
    <row r="70" spans="16:16" x14ac:dyDescent="0.3">
      <c r="P70" s="3"/>
    </row>
    <row r="71" spans="16:16" x14ac:dyDescent="0.3">
      <c r="P71" s="3"/>
    </row>
    <row r="72" spans="16:16" x14ac:dyDescent="0.3">
      <c r="P72" s="3"/>
    </row>
    <row r="73" spans="16:16" x14ac:dyDescent="0.3">
      <c r="P73" s="3"/>
    </row>
    <row r="74" spans="16:16" x14ac:dyDescent="0.3">
      <c r="P74" s="3"/>
    </row>
    <row r="76" spans="16:16" x14ac:dyDescent="0.3">
      <c r="P76" s="3"/>
    </row>
    <row r="77" spans="16:16" x14ac:dyDescent="0.3">
      <c r="P77" s="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9CDD36-F71F-4CB5-9ED4-22ED98F4DB16}">
  <dimension ref="A1:X77"/>
  <sheetViews>
    <sheetView workbookViewId="0">
      <pane ySplit="2730" topLeftCell="A21"/>
      <selection activeCell="E5" sqref="E5:Q38"/>
      <selection pane="bottomLeft" activeCell="L38" sqref="L38"/>
    </sheetView>
  </sheetViews>
  <sheetFormatPr defaultRowHeight="14.4" x14ac:dyDescent="0.3"/>
  <cols>
    <col min="1" max="1" width="12.33203125" bestFit="1" customWidth="1"/>
    <col min="3" max="3" width="10.44140625" style="1" bestFit="1" customWidth="1"/>
    <col min="4" max="4" width="11" bestFit="1" customWidth="1"/>
    <col min="5" max="5" width="9.109375" style="6" bestFit="1" customWidth="1"/>
    <col min="6" max="6" width="9.21875" style="6" customWidth="1"/>
    <col min="7" max="7" width="9.109375" style="6" bestFit="1" customWidth="1"/>
    <col min="8" max="10" width="8.88671875" style="6"/>
    <col min="11" max="11" width="10.21875" style="6" bestFit="1" customWidth="1"/>
    <col min="12" max="17" width="8.88671875" style="6"/>
    <col min="18" max="18" width="4.109375" customWidth="1"/>
    <col min="19" max="19" width="28.44140625" bestFit="1" customWidth="1"/>
  </cols>
  <sheetData>
    <row r="1" spans="1:24" x14ac:dyDescent="0.3">
      <c r="J1" s="1"/>
      <c r="K1" s="1"/>
      <c r="L1" s="1"/>
      <c r="M1" s="1"/>
      <c r="N1" s="1"/>
      <c r="O1" s="1"/>
      <c r="P1" s="1"/>
      <c r="Q1"/>
    </row>
    <row r="2" spans="1:24" x14ac:dyDescent="0.3">
      <c r="D2" t="s">
        <v>15</v>
      </c>
      <c r="E2" s="5" t="s">
        <v>2</v>
      </c>
      <c r="F2" s="5" t="s">
        <v>4</v>
      </c>
      <c r="G2" s="5" t="s">
        <v>5</v>
      </c>
      <c r="H2" s="5" t="s">
        <v>6</v>
      </c>
      <c r="I2" s="5" t="s">
        <v>7</v>
      </c>
      <c r="J2" s="6" t="s">
        <v>21</v>
      </c>
      <c r="K2" s="8" t="s">
        <v>18</v>
      </c>
      <c r="L2" s="5" t="s">
        <v>8</v>
      </c>
      <c r="M2" s="5" t="s">
        <v>10</v>
      </c>
      <c r="N2" s="5" t="s">
        <v>11</v>
      </c>
      <c r="O2" s="5" t="s">
        <v>12</v>
      </c>
      <c r="P2" s="5" t="s">
        <v>13</v>
      </c>
      <c r="Q2" s="5" t="s">
        <v>14</v>
      </c>
    </row>
    <row r="3" spans="1:24" x14ac:dyDescent="0.3">
      <c r="C3" s="1" t="s">
        <v>16</v>
      </c>
      <c r="D3" t="s">
        <v>17</v>
      </c>
      <c r="E3" s="9" t="s">
        <v>3</v>
      </c>
      <c r="F3" s="9" t="s">
        <v>3</v>
      </c>
      <c r="G3" s="9" t="s">
        <v>3</v>
      </c>
      <c r="H3" s="9" t="s">
        <v>3</v>
      </c>
      <c r="I3" s="9" t="s">
        <v>3</v>
      </c>
      <c r="K3" s="8" t="s">
        <v>19</v>
      </c>
      <c r="L3" s="10" t="s">
        <v>9</v>
      </c>
      <c r="M3" s="10" t="s">
        <v>9</v>
      </c>
      <c r="N3" s="10" t="s">
        <v>9</v>
      </c>
      <c r="O3" s="10" t="s">
        <v>9</v>
      </c>
      <c r="P3" s="10" t="s">
        <v>9</v>
      </c>
      <c r="Q3" s="10" t="s">
        <v>9</v>
      </c>
    </row>
    <row r="4" spans="1:24" ht="15.6" customHeight="1" x14ac:dyDescent="0.3">
      <c r="A4" t="s">
        <v>0</v>
      </c>
      <c r="B4" t="s">
        <v>1</v>
      </c>
      <c r="C4" s="1" t="s">
        <v>15</v>
      </c>
      <c r="R4" s="11"/>
      <c r="S4" s="12"/>
    </row>
    <row r="5" spans="1:24" ht="15.6" customHeight="1" x14ac:dyDescent="0.3">
      <c r="A5" t="s">
        <v>20</v>
      </c>
      <c r="B5">
        <f>'[1]Data Overview_ ORIGINAL'!C11</f>
        <v>1990</v>
      </c>
      <c r="C5"/>
      <c r="D5" s="2"/>
      <c r="E5" s="2"/>
      <c r="F5" s="2"/>
      <c r="G5" s="2"/>
      <c r="H5" s="2"/>
      <c r="I5" s="2"/>
      <c r="J5" s="3"/>
      <c r="K5" s="2"/>
      <c r="L5" s="2"/>
      <c r="M5" s="2"/>
      <c r="N5" s="2"/>
      <c r="O5" s="2"/>
      <c r="P5" s="2"/>
      <c r="R5" s="13"/>
      <c r="S5" s="14"/>
    </row>
    <row r="6" spans="1:24" ht="15.6" x14ac:dyDescent="0.3">
      <c r="A6" t="s">
        <v>20</v>
      </c>
      <c r="B6">
        <f>'[1]Data Overview_ ORIGINAL'!C12</f>
        <v>1991</v>
      </c>
      <c r="C6"/>
      <c r="D6" s="2"/>
      <c r="E6" s="2"/>
      <c r="F6" s="2"/>
      <c r="G6" s="2"/>
      <c r="H6" s="2"/>
      <c r="I6" s="2"/>
      <c r="J6" s="3"/>
      <c r="K6" s="2"/>
      <c r="L6" s="2"/>
      <c r="M6" s="2"/>
      <c r="N6" s="2"/>
      <c r="O6" s="2"/>
      <c r="P6" s="2"/>
      <c r="R6" s="13"/>
      <c r="S6" s="14"/>
    </row>
    <row r="7" spans="1:24" ht="15.6" x14ac:dyDescent="0.3">
      <c r="A7" t="s">
        <v>20</v>
      </c>
      <c r="B7">
        <f>'[1]Data Overview_ ORIGINAL'!C13</f>
        <v>1992</v>
      </c>
      <c r="C7"/>
      <c r="D7" s="2"/>
      <c r="E7" s="2"/>
      <c r="F7" s="2"/>
      <c r="G7" s="2"/>
      <c r="H7" s="2"/>
      <c r="I7" s="2"/>
      <c r="J7" s="3"/>
      <c r="K7" s="2"/>
      <c r="L7" s="2"/>
      <c r="M7" s="2"/>
      <c r="N7" s="2"/>
      <c r="O7" s="2"/>
      <c r="P7" s="2"/>
      <c r="R7" s="13"/>
      <c r="S7" s="13"/>
    </row>
    <row r="8" spans="1:24" ht="15.6" x14ac:dyDescent="0.3">
      <c r="A8" t="s">
        <v>20</v>
      </c>
      <c r="B8">
        <f>'[1]Data Overview_ ORIGINAL'!C14</f>
        <v>1993</v>
      </c>
      <c r="C8"/>
      <c r="D8" s="2"/>
      <c r="E8" s="2"/>
      <c r="F8" s="2"/>
      <c r="G8" s="2"/>
      <c r="H8" s="2"/>
      <c r="I8" s="2"/>
      <c r="J8" s="3"/>
      <c r="K8" s="2"/>
      <c r="L8" s="2"/>
      <c r="M8" s="2"/>
      <c r="N8" s="2"/>
      <c r="O8" s="2"/>
      <c r="P8" s="2"/>
      <c r="R8" s="13"/>
      <c r="S8" s="13"/>
      <c r="T8" s="4"/>
      <c r="U8" s="4"/>
      <c r="V8" s="4"/>
      <c r="W8" s="4"/>
      <c r="X8" s="4"/>
    </row>
    <row r="9" spans="1:24" x14ac:dyDescent="0.3">
      <c r="A9" t="s">
        <v>20</v>
      </c>
      <c r="B9">
        <f>'[1]Data Overview_ ORIGINAL'!C15</f>
        <v>1994</v>
      </c>
      <c r="C9"/>
      <c r="D9" s="2"/>
      <c r="E9" s="2"/>
      <c r="F9" s="2"/>
      <c r="G9" s="2"/>
      <c r="H9" s="2"/>
      <c r="I9" s="2"/>
      <c r="J9" s="3"/>
      <c r="K9" s="2"/>
      <c r="L9" s="2"/>
      <c r="M9" s="2"/>
      <c r="N9" s="2"/>
      <c r="O9" s="2"/>
      <c r="P9" s="2"/>
      <c r="R9" s="4"/>
      <c r="S9" s="4"/>
      <c r="T9" s="4"/>
      <c r="U9" s="4"/>
      <c r="V9" s="4"/>
      <c r="W9" s="4"/>
      <c r="X9" s="4"/>
    </row>
    <row r="10" spans="1:24" x14ac:dyDescent="0.3">
      <c r="A10" t="s">
        <v>20</v>
      </c>
      <c r="B10">
        <f>'[1]Data Overview_ ORIGINAL'!C16</f>
        <v>1995</v>
      </c>
      <c r="C10"/>
      <c r="D10" s="2"/>
      <c r="E10" s="2"/>
      <c r="F10" s="2"/>
      <c r="G10" s="2"/>
      <c r="H10" s="2"/>
      <c r="I10" s="2"/>
      <c r="J10" s="3"/>
      <c r="K10" s="2"/>
      <c r="L10" s="2"/>
      <c r="M10" s="2"/>
      <c r="N10" s="2"/>
      <c r="O10" s="2"/>
      <c r="P10" s="2"/>
      <c r="R10" s="4"/>
      <c r="S10" s="4"/>
      <c r="T10" s="4"/>
      <c r="U10" s="4"/>
      <c r="V10" s="4"/>
      <c r="W10" s="4"/>
      <c r="X10" s="4"/>
    </row>
    <row r="11" spans="1:24" x14ac:dyDescent="0.3">
      <c r="A11" t="s">
        <v>20</v>
      </c>
      <c r="B11">
        <f>'[1]Data Overview_ ORIGINAL'!C17</f>
        <v>1996</v>
      </c>
      <c r="C11"/>
      <c r="D11" s="2"/>
      <c r="E11" s="2"/>
      <c r="F11" s="2"/>
      <c r="G11" s="2"/>
      <c r="H11" s="2"/>
      <c r="I11" s="2"/>
      <c r="J11" s="3"/>
      <c r="K11" s="2"/>
      <c r="L11" s="2"/>
      <c r="M11" s="2"/>
      <c r="N11" s="2"/>
      <c r="O11" s="2"/>
      <c r="P11" s="2"/>
      <c r="R11" s="7"/>
      <c r="S11" s="7"/>
      <c r="T11" s="7"/>
      <c r="U11" s="7"/>
      <c r="V11" s="7"/>
      <c r="W11" s="7"/>
      <c r="X11" s="7"/>
    </row>
    <row r="12" spans="1:24" x14ac:dyDescent="0.3">
      <c r="A12" t="s">
        <v>20</v>
      </c>
      <c r="B12">
        <f>'[1]Data Overview_ ORIGINAL'!C18</f>
        <v>1997</v>
      </c>
      <c r="C12"/>
      <c r="D12" s="2"/>
      <c r="E12" s="2"/>
      <c r="F12" s="2"/>
      <c r="G12" s="2"/>
      <c r="H12" s="2"/>
      <c r="I12" s="2"/>
      <c r="J12" s="3"/>
      <c r="K12" s="2"/>
      <c r="L12" s="2"/>
      <c r="M12" s="2"/>
      <c r="N12" s="2"/>
      <c r="O12" s="2"/>
      <c r="P12" s="2"/>
      <c r="R12" s="7"/>
      <c r="S12" s="7"/>
      <c r="T12" s="7"/>
      <c r="U12" s="7"/>
      <c r="V12" s="7"/>
      <c r="W12" s="7"/>
      <c r="X12" s="7"/>
    </row>
    <row r="13" spans="1:24" x14ac:dyDescent="0.3">
      <c r="A13" t="s">
        <v>20</v>
      </c>
      <c r="B13">
        <f>'[1]Data Overview_ ORIGINAL'!C19</f>
        <v>1998</v>
      </c>
      <c r="C13"/>
      <c r="D13" s="2"/>
      <c r="E13" s="2"/>
      <c r="F13" s="2"/>
      <c r="G13" s="2"/>
      <c r="H13" s="2">
        <v>1.3035000000000001</v>
      </c>
      <c r="I13" s="2">
        <v>4.2655000000000003</v>
      </c>
      <c r="J13" s="3"/>
      <c r="K13" s="2"/>
      <c r="L13" s="2">
        <v>4.5321009999999999</v>
      </c>
      <c r="M13" s="2"/>
      <c r="N13" s="2">
        <v>0.11784799999999999</v>
      </c>
      <c r="O13" s="2">
        <v>2.3180000000000001</v>
      </c>
      <c r="P13" s="2">
        <v>1.230491</v>
      </c>
      <c r="Q13" s="6">
        <v>81.987939999999995</v>
      </c>
      <c r="R13" s="7"/>
      <c r="S13" s="7"/>
      <c r="T13" s="7"/>
      <c r="U13" s="7"/>
      <c r="V13" s="7"/>
      <c r="W13" s="7"/>
      <c r="X13" s="7"/>
    </row>
    <row r="14" spans="1:24" x14ac:dyDescent="0.3">
      <c r="A14" t="s">
        <v>20</v>
      </c>
      <c r="B14">
        <f>'[1]Data Overview_ ORIGINAL'!C20</f>
        <v>1999</v>
      </c>
      <c r="C14"/>
      <c r="D14" s="2"/>
      <c r="E14" s="2">
        <v>9.5227199999999996</v>
      </c>
      <c r="F14" s="2">
        <v>24.460719999999998</v>
      </c>
      <c r="G14" s="2">
        <v>0.13722999999999999</v>
      </c>
      <c r="H14" s="2">
        <v>25.480920000000001</v>
      </c>
      <c r="I14" s="2">
        <v>56.737409999999997</v>
      </c>
      <c r="J14" s="3"/>
      <c r="K14" s="2"/>
      <c r="L14" s="2">
        <v>9.61998</v>
      </c>
      <c r="M14" s="2">
        <v>0.16797000000000001</v>
      </c>
      <c r="N14" s="2">
        <v>0.2979</v>
      </c>
      <c r="O14" s="2">
        <v>17.521460000000001</v>
      </c>
      <c r="P14" s="2">
        <v>2.87507</v>
      </c>
      <c r="Q14" s="6">
        <v>88.407780000000002</v>
      </c>
      <c r="R14" s="7"/>
      <c r="S14" s="7"/>
      <c r="T14" s="7"/>
      <c r="U14" s="7"/>
      <c r="V14" s="7"/>
      <c r="W14" s="7"/>
      <c r="X14" s="7"/>
    </row>
    <row r="15" spans="1:24" x14ac:dyDescent="0.3">
      <c r="A15" t="s">
        <v>20</v>
      </c>
      <c r="B15">
        <f>'[1]Data Overview_ ORIGINAL'!C21</f>
        <v>2000</v>
      </c>
      <c r="C15"/>
      <c r="D15" s="2"/>
      <c r="E15" s="2">
        <v>3.5850200000000001</v>
      </c>
      <c r="F15" s="2">
        <v>15.19328</v>
      </c>
      <c r="G15" s="2">
        <v>0.21662000000000001</v>
      </c>
      <c r="H15" s="2">
        <v>11.575570000000001</v>
      </c>
      <c r="I15" s="2">
        <v>23.932670000000002</v>
      </c>
      <c r="J15" s="3">
        <v>2.1004999999999998</v>
      </c>
      <c r="K15" s="2">
        <v>2.61</v>
      </c>
      <c r="L15" s="2">
        <v>8.5438899999999993</v>
      </c>
      <c r="M15" s="2">
        <v>0.21254000000000001</v>
      </c>
      <c r="N15" s="2">
        <v>1.2710300000000001</v>
      </c>
      <c r="O15" s="2">
        <v>33.81</v>
      </c>
      <c r="P15" s="2">
        <v>7.32</v>
      </c>
      <c r="Q15" s="6">
        <v>104.24435</v>
      </c>
      <c r="R15" s="7"/>
      <c r="S15" s="7"/>
      <c r="T15" s="7"/>
      <c r="U15" s="7"/>
      <c r="V15" s="7"/>
      <c r="W15" s="7"/>
      <c r="X15" s="7"/>
    </row>
    <row r="16" spans="1:24" x14ac:dyDescent="0.3">
      <c r="A16" t="s">
        <v>20</v>
      </c>
      <c r="B16">
        <f>'[1]Data Overview_ ORIGINAL'!C22</f>
        <v>2001</v>
      </c>
      <c r="C16"/>
      <c r="D16" s="2"/>
      <c r="E16" s="2">
        <v>3.6922820000000001</v>
      </c>
      <c r="F16" s="2">
        <v>35.396346999999999</v>
      </c>
      <c r="G16" s="2">
        <v>0.18482199999999999</v>
      </c>
      <c r="H16" s="2">
        <v>13.793006</v>
      </c>
      <c r="I16" s="2">
        <v>57.312797500000002</v>
      </c>
      <c r="J16" s="3">
        <v>29.1648</v>
      </c>
      <c r="K16" s="2">
        <v>30.3398</v>
      </c>
      <c r="L16" s="2">
        <v>6.3585802859999996</v>
      </c>
      <c r="M16" s="2">
        <v>0.28306625000000002</v>
      </c>
      <c r="N16" s="2">
        <v>0.67792374</v>
      </c>
      <c r="O16" s="2">
        <v>14.9772965</v>
      </c>
      <c r="P16" s="2">
        <v>3.4954480000000001</v>
      </c>
      <c r="Q16" s="6">
        <v>104.0353865</v>
      </c>
      <c r="R16" s="7"/>
      <c r="S16" s="7"/>
      <c r="T16" s="7"/>
      <c r="U16" s="7"/>
      <c r="V16" s="7"/>
      <c r="W16" s="7"/>
      <c r="X16" s="7"/>
    </row>
    <row r="17" spans="1:24" x14ac:dyDescent="0.3">
      <c r="A17" t="s">
        <v>20</v>
      </c>
      <c r="B17">
        <f>'[1]Data Overview_ ORIGINAL'!C23</f>
        <v>2002</v>
      </c>
      <c r="C17"/>
      <c r="D17" s="2"/>
      <c r="E17" s="2">
        <v>5.42941056</v>
      </c>
      <c r="F17" s="2">
        <v>34.49155923</v>
      </c>
      <c r="G17" s="2">
        <v>1.158842535</v>
      </c>
      <c r="H17" s="2">
        <v>13.138623600000001</v>
      </c>
      <c r="I17" s="2">
        <v>83.279555779999995</v>
      </c>
      <c r="J17" s="3">
        <v>64.2791912</v>
      </c>
      <c r="K17" s="2">
        <v>9.5230550180000009</v>
      </c>
      <c r="L17" s="2">
        <v>10.374442439999999</v>
      </c>
      <c r="M17" s="2">
        <v>4.1521281950000004</v>
      </c>
      <c r="N17" s="2">
        <v>1.515761543</v>
      </c>
      <c r="O17" s="2">
        <v>21.720261709999999</v>
      </c>
      <c r="P17" s="2">
        <v>3.393278595</v>
      </c>
      <c r="Q17" s="6">
        <v>349.44738339999998</v>
      </c>
      <c r="R17" s="7"/>
      <c r="S17" s="7"/>
      <c r="T17" s="7"/>
      <c r="U17" s="7"/>
      <c r="V17" s="7"/>
      <c r="W17" s="7"/>
      <c r="X17" s="7"/>
    </row>
    <row r="18" spans="1:24" x14ac:dyDescent="0.3">
      <c r="A18" t="s">
        <v>20</v>
      </c>
      <c r="B18">
        <f>'[1]Data Overview_ ORIGINAL'!C24</f>
        <v>2003</v>
      </c>
      <c r="C18"/>
      <c r="D18" s="2"/>
      <c r="E18" s="2">
        <v>2.7446705279999999</v>
      </c>
      <c r="F18" s="2">
        <v>20.755353240000002</v>
      </c>
      <c r="G18" s="2">
        <v>0.63553439499999997</v>
      </c>
      <c r="H18" s="2">
        <v>7.8370615990000001</v>
      </c>
      <c r="I18" s="2">
        <v>40.52974889</v>
      </c>
      <c r="J18" s="3">
        <v>13.768232449999999</v>
      </c>
      <c r="K18" s="2">
        <v>9.4810602199999998</v>
      </c>
      <c r="L18" s="2">
        <v>10.10769451</v>
      </c>
      <c r="M18" s="2">
        <v>1.892876998</v>
      </c>
      <c r="N18" s="2">
        <v>1.0473517400000001</v>
      </c>
      <c r="O18" s="2">
        <v>21.847707010000001</v>
      </c>
      <c r="P18" s="2">
        <v>2.2908181729999999</v>
      </c>
      <c r="Q18" s="6">
        <v>356.23170199999998</v>
      </c>
      <c r="R18" s="7"/>
      <c r="S18" s="7"/>
      <c r="T18" s="7"/>
      <c r="U18" s="7"/>
      <c r="V18" s="7"/>
      <c r="W18" s="7"/>
      <c r="X18" s="7"/>
    </row>
    <row r="19" spans="1:24" x14ac:dyDescent="0.3">
      <c r="A19" t="s">
        <v>20</v>
      </c>
      <c r="B19">
        <f>'[1]Data Overview_ ORIGINAL'!C25</f>
        <v>2004</v>
      </c>
      <c r="C19"/>
      <c r="D19" s="2"/>
      <c r="E19" s="2">
        <v>5.2537742290000002</v>
      </c>
      <c r="F19" s="2">
        <v>24.054604179999998</v>
      </c>
      <c r="G19" s="2">
        <v>1.307513178</v>
      </c>
      <c r="H19" s="2">
        <v>12.8565165</v>
      </c>
      <c r="I19" s="2">
        <v>40.870671379999997</v>
      </c>
      <c r="J19" s="3">
        <v>11.850199999999999</v>
      </c>
      <c r="K19" s="2">
        <v>9.2900650000000002</v>
      </c>
      <c r="L19" s="2">
        <v>12.1877449</v>
      </c>
      <c r="M19" s="2">
        <v>1.5961141190000001</v>
      </c>
      <c r="N19" s="2">
        <v>0.88228259099999995</v>
      </c>
      <c r="O19" s="2">
        <v>20.691671769999999</v>
      </c>
      <c r="P19" s="2">
        <v>2.4869732299999998</v>
      </c>
      <c r="Q19" s="6">
        <v>338.01671229999999</v>
      </c>
      <c r="R19" s="7"/>
      <c r="S19" s="7"/>
      <c r="T19" s="7"/>
      <c r="U19" s="7"/>
      <c r="V19" s="7"/>
      <c r="W19" s="7"/>
      <c r="X19" s="7"/>
    </row>
    <row r="20" spans="1:24" x14ac:dyDescent="0.3">
      <c r="A20" t="s">
        <v>20</v>
      </c>
      <c r="B20">
        <f>'[1]Data Overview_ ORIGINAL'!C26</f>
        <v>2005</v>
      </c>
      <c r="C20"/>
      <c r="D20" s="2"/>
      <c r="E20" s="2">
        <v>6.0408364609999996</v>
      </c>
      <c r="F20" s="2">
        <v>28.12542492</v>
      </c>
      <c r="G20" s="2">
        <v>0.62451216499999995</v>
      </c>
      <c r="H20" s="2">
        <v>20.02936133</v>
      </c>
      <c r="I20" s="2">
        <v>89.427594290000002</v>
      </c>
      <c r="J20" s="3">
        <v>6.7409516299999996</v>
      </c>
      <c r="K20" s="2">
        <v>7.5233113300000003</v>
      </c>
      <c r="L20" s="2">
        <v>13.36303979</v>
      </c>
      <c r="M20" s="2">
        <v>1.9686279470000001</v>
      </c>
      <c r="N20" s="2">
        <v>2.2807263469999999</v>
      </c>
      <c r="O20" s="2">
        <v>24.358098850000001</v>
      </c>
      <c r="P20" s="2">
        <v>3.3327018000000002</v>
      </c>
      <c r="Q20" s="6">
        <v>419.54594150000003</v>
      </c>
      <c r="R20" s="7"/>
      <c r="S20" s="7"/>
      <c r="T20" s="7"/>
      <c r="U20" s="7"/>
      <c r="V20" s="7"/>
      <c r="W20" s="7"/>
      <c r="X20" s="7"/>
    </row>
    <row r="21" spans="1:24" x14ac:dyDescent="0.3">
      <c r="A21" t="s">
        <v>20</v>
      </c>
      <c r="B21">
        <f>'[1]Data Overview_ ORIGINAL'!C27</f>
        <v>2006</v>
      </c>
      <c r="C21"/>
      <c r="D21" s="2"/>
      <c r="E21" s="2">
        <v>8.5591479459999995</v>
      </c>
      <c r="F21" s="2">
        <v>27.437510830000001</v>
      </c>
      <c r="G21" s="2">
        <v>0.95335947099999996</v>
      </c>
      <c r="H21" s="2">
        <v>21.780175289999999</v>
      </c>
      <c r="I21" s="2">
        <v>79.510251569999994</v>
      </c>
      <c r="J21" s="3">
        <v>8.4748598170000005</v>
      </c>
      <c r="K21" s="2">
        <v>6.9382807870000001</v>
      </c>
      <c r="L21" s="2">
        <v>8.4212958839999992</v>
      </c>
      <c r="M21" s="2">
        <v>1.787317193</v>
      </c>
      <c r="N21" s="2">
        <v>1.037136665</v>
      </c>
      <c r="O21" s="2">
        <v>14.214776669999999</v>
      </c>
      <c r="P21" s="2">
        <v>1.8380131420000001</v>
      </c>
      <c r="Q21" s="6">
        <v>197.2723637</v>
      </c>
      <c r="R21" s="7"/>
      <c r="S21" s="7"/>
      <c r="T21" s="7"/>
      <c r="U21" s="7"/>
      <c r="V21" s="7"/>
      <c r="W21" s="7"/>
      <c r="X21" s="7"/>
    </row>
    <row r="22" spans="1:24" x14ac:dyDescent="0.3">
      <c r="A22" t="s">
        <v>20</v>
      </c>
      <c r="B22">
        <f>'[1]Data Overview_ ORIGINAL'!C28</f>
        <v>2007</v>
      </c>
      <c r="C22"/>
      <c r="D22" s="2"/>
      <c r="E22" s="2">
        <v>6.5933927480000003</v>
      </c>
      <c r="F22" s="2">
        <v>20.655429259999998</v>
      </c>
      <c r="G22" s="2">
        <v>4.0504193419999996</v>
      </c>
      <c r="H22" s="2">
        <v>17.149445589999999</v>
      </c>
      <c r="I22" s="2">
        <v>78.937952949999996</v>
      </c>
      <c r="J22" s="3">
        <v>4.3600115380000002</v>
      </c>
      <c r="K22" s="2">
        <v>2.0259781060000002</v>
      </c>
      <c r="L22" s="2">
        <v>12.09629822</v>
      </c>
      <c r="M22" s="2">
        <v>1.680865147</v>
      </c>
      <c r="N22" s="2">
        <v>1.158506399</v>
      </c>
      <c r="O22" s="2">
        <v>24.380730610000001</v>
      </c>
      <c r="P22" s="2">
        <v>2.1161484709999998</v>
      </c>
      <c r="Q22" s="6">
        <v>424.58309960000003</v>
      </c>
      <c r="R22" s="7"/>
      <c r="S22" s="7"/>
      <c r="T22" s="7"/>
      <c r="U22" s="7"/>
      <c r="V22" s="7"/>
      <c r="W22" s="7"/>
      <c r="X22" s="7"/>
    </row>
    <row r="23" spans="1:24" x14ac:dyDescent="0.3">
      <c r="A23" t="s">
        <v>20</v>
      </c>
      <c r="B23">
        <f>'[1]Data Overview_ ORIGINAL'!C29</f>
        <v>2008</v>
      </c>
      <c r="C23"/>
      <c r="D23" s="2"/>
      <c r="E23" s="2">
        <v>3.5610793429999998</v>
      </c>
      <c r="F23" s="2">
        <v>14.781692169999999</v>
      </c>
      <c r="G23" s="2">
        <v>4.7520875450000002</v>
      </c>
      <c r="H23" s="2">
        <v>19.242633189999999</v>
      </c>
      <c r="I23" s="2">
        <v>70.313582659999994</v>
      </c>
      <c r="J23" s="3">
        <v>4.6499101090000003</v>
      </c>
      <c r="K23" s="2">
        <v>1.119148491</v>
      </c>
      <c r="L23" s="2">
        <v>8.5683871370000002</v>
      </c>
      <c r="M23" s="2">
        <v>1.7755640420000001</v>
      </c>
      <c r="N23" s="2">
        <v>0.70069218899999997</v>
      </c>
      <c r="O23" s="2">
        <v>13.4793117</v>
      </c>
      <c r="P23" s="2">
        <v>1.160024035</v>
      </c>
      <c r="Q23" s="6">
        <v>128.25109710000001</v>
      </c>
      <c r="R23" s="7"/>
      <c r="S23" s="7"/>
      <c r="T23" s="7"/>
      <c r="U23" s="7"/>
      <c r="V23" s="7"/>
      <c r="W23" s="7"/>
      <c r="X23" s="7"/>
    </row>
    <row r="24" spans="1:24" x14ac:dyDescent="0.3">
      <c r="A24" t="s">
        <v>20</v>
      </c>
      <c r="B24">
        <f>'[1]Data Overview_ ORIGINAL'!C30</f>
        <v>2009</v>
      </c>
      <c r="C24" s="7">
        <v>58796.002664016502</v>
      </c>
      <c r="D24" s="2">
        <f t="shared" ref="D24:D38" si="0">C24/1000</f>
        <v>58.796002664016498</v>
      </c>
      <c r="E24" s="2">
        <v>3.226562409</v>
      </c>
      <c r="F24" s="2">
        <v>12.193144820000001</v>
      </c>
      <c r="G24" s="2">
        <v>5.8895020349999996</v>
      </c>
      <c r="H24" s="2">
        <v>15.171862559999999</v>
      </c>
      <c r="I24" s="2">
        <v>41.979601039999999</v>
      </c>
      <c r="J24" s="3">
        <v>6.6441737249999999</v>
      </c>
      <c r="K24" s="2">
        <v>1.139639888</v>
      </c>
      <c r="L24" s="2">
        <v>7.8499501949999999</v>
      </c>
      <c r="M24" s="2">
        <v>1.6561288110000001</v>
      </c>
      <c r="N24" s="2">
        <v>0.70099739999999999</v>
      </c>
      <c r="O24" s="2">
        <v>15.59201008</v>
      </c>
      <c r="P24" s="2">
        <v>1.6863323750000001</v>
      </c>
      <c r="Q24" s="6">
        <v>403.26220119999999</v>
      </c>
      <c r="R24" s="7"/>
      <c r="S24" s="7"/>
      <c r="T24" s="7"/>
      <c r="U24" s="7"/>
      <c r="V24" s="7"/>
      <c r="W24" s="7"/>
      <c r="X24" s="7"/>
    </row>
    <row r="25" spans="1:24" x14ac:dyDescent="0.3">
      <c r="A25" t="s">
        <v>20</v>
      </c>
      <c r="B25">
        <f>'[1]Data Overview_ ORIGINAL'!C31</f>
        <v>2010</v>
      </c>
      <c r="C25" s="7">
        <v>71859.45</v>
      </c>
      <c r="D25" s="2">
        <f t="shared" si="0"/>
        <v>71.859449999999995</v>
      </c>
      <c r="E25" s="2">
        <v>4.0235510239999996</v>
      </c>
      <c r="F25" s="2">
        <v>19.982248290000001</v>
      </c>
      <c r="G25" s="2">
        <v>4.7336597210000004</v>
      </c>
      <c r="H25" s="2">
        <v>11.616764890000001</v>
      </c>
      <c r="I25" s="2">
        <v>44.991480359999997</v>
      </c>
      <c r="J25" s="3">
        <v>6.7616740230000003</v>
      </c>
      <c r="K25" s="2">
        <v>2.0883449519999999</v>
      </c>
      <c r="L25" s="2">
        <v>10.627692639999999</v>
      </c>
      <c r="M25" s="2">
        <v>1.5249897189999999</v>
      </c>
      <c r="N25" s="2">
        <v>0.51321299600000003</v>
      </c>
      <c r="O25" s="2">
        <v>14.82456839</v>
      </c>
      <c r="P25" s="2">
        <v>2.4046979990000001</v>
      </c>
      <c r="Q25" s="6">
        <v>415.14193139999998</v>
      </c>
      <c r="R25" s="7"/>
      <c r="S25" s="7"/>
      <c r="T25" s="7"/>
      <c r="U25" s="7"/>
      <c r="V25" s="7"/>
      <c r="W25" s="7"/>
      <c r="X25" s="7"/>
    </row>
    <row r="26" spans="1:24" x14ac:dyDescent="0.3">
      <c r="A26" t="s">
        <v>20</v>
      </c>
      <c r="B26">
        <f>'[1]Data Overview_ ORIGINAL'!C32</f>
        <v>2011</v>
      </c>
      <c r="C26" s="7">
        <v>69425.048207337401</v>
      </c>
      <c r="D26" s="2">
        <f t="shared" si="0"/>
        <v>69.425048207337397</v>
      </c>
      <c r="E26" s="2">
        <v>2.9782667599999999</v>
      </c>
      <c r="F26" s="2">
        <v>11.20940953</v>
      </c>
      <c r="G26" s="2">
        <v>0.73172698400000002</v>
      </c>
      <c r="H26" s="2">
        <v>15.909084529999999</v>
      </c>
      <c r="I26" s="2">
        <v>37.929391039999999</v>
      </c>
      <c r="J26" s="3">
        <v>21.153527</v>
      </c>
      <c r="K26" s="2">
        <v>16.495041180000001</v>
      </c>
      <c r="L26" s="2">
        <v>8.9367216099999993</v>
      </c>
      <c r="M26" s="2">
        <v>1.843136127</v>
      </c>
      <c r="N26" s="2">
        <v>0.84188935300000001</v>
      </c>
      <c r="O26" s="2">
        <v>15.37949768</v>
      </c>
      <c r="P26" s="2">
        <v>1.863966695</v>
      </c>
      <c r="Q26" s="6">
        <v>300.5741362</v>
      </c>
      <c r="R26" s="7"/>
      <c r="S26" s="7"/>
      <c r="T26" s="7"/>
      <c r="U26" s="7"/>
      <c r="V26" s="7"/>
      <c r="W26" s="7"/>
      <c r="X26" s="7"/>
    </row>
    <row r="27" spans="1:24" x14ac:dyDescent="0.3">
      <c r="A27" t="s">
        <v>20</v>
      </c>
      <c r="B27">
        <f>'[1]Data Overview_ ORIGINAL'!C33</f>
        <v>2012</v>
      </c>
      <c r="C27" s="7">
        <v>55977.262624363699</v>
      </c>
      <c r="D27" s="2">
        <f t="shared" si="0"/>
        <v>55.977262624363696</v>
      </c>
      <c r="E27" s="2">
        <v>0.80271199999999998</v>
      </c>
      <c r="F27" s="2">
        <v>7.2511859999999997</v>
      </c>
      <c r="G27" s="2">
        <v>0.35185949999999999</v>
      </c>
      <c r="H27" s="2">
        <v>4.9545170000000001</v>
      </c>
      <c r="I27" s="2">
        <v>14.080613</v>
      </c>
      <c r="J27" s="3">
        <v>0.77401200000000003</v>
      </c>
      <c r="K27" s="2">
        <v>0.54687600000000003</v>
      </c>
      <c r="L27" s="2">
        <v>5.4807288072500002</v>
      </c>
      <c r="M27" s="2">
        <v>1.954542</v>
      </c>
      <c r="N27" s="2">
        <v>0.63380037879999995</v>
      </c>
      <c r="O27" s="2">
        <v>7.1969965250000003</v>
      </c>
      <c r="P27" s="2">
        <v>1.0749496923249999</v>
      </c>
      <c r="Q27" s="6">
        <v>25.196517296250001</v>
      </c>
      <c r="R27" s="7"/>
      <c r="S27" s="7"/>
      <c r="T27" s="7"/>
      <c r="U27" s="7"/>
      <c r="V27" s="7"/>
      <c r="W27" s="7"/>
      <c r="X27" s="7"/>
    </row>
    <row r="28" spans="1:24" x14ac:dyDescent="0.3">
      <c r="A28" t="s">
        <v>20</v>
      </c>
      <c r="B28">
        <f>'[1]Data Overview_ ORIGINAL'!C34</f>
        <v>2013</v>
      </c>
      <c r="C28" s="7">
        <v>99012.051531951802</v>
      </c>
      <c r="D28" s="2">
        <f t="shared" si="0"/>
        <v>99.012051531951798</v>
      </c>
      <c r="E28" s="2">
        <v>1.2089434516075901</v>
      </c>
      <c r="F28" s="2">
        <v>9.6109369867008496</v>
      </c>
      <c r="G28" s="2">
        <v>0.72637311360650303</v>
      </c>
      <c r="H28" s="2">
        <v>6.7353345783962997</v>
      </c>
      <c r="I28" s="2">
        <v>27.610426566220202</v>
      </c>
      <c r="J28" s="3">
        <v>3.1531815000000001</v>
      </c>
      <c r="K28" s="2">
        <v>2.0094420999607099</v>
      </c>
      <c r="L28" s="2">
        <v>7.1769309081107204</v>
      </c>
      <c r="M28" s="2">
        <v>2.07894560507855</v>
      </c>
      <c r="N28" s="2">
        <v>0.85797910498319396</v>
      </c>
      <c r="O28" s="2">
        <v>9.6410379810703404</v>
      </c>
      <c r="P28" s="2">
        <v>1.20340038002796</v>
      </c>
      <c r="Q28" s="6">
        <v>120.795027157954</v>
      </c>
      <c r="R28" s="7"/>
      <c r="S28" s="7"/>
      <c r="T28" s="7"/>
      <c r="U28" s="7"/>
      <c r="V28" s="7"/>
      <c r="W28" s="7"/>
      <c r="X28" s="7"/>
    </row>
    <row r="29" spans="1:24" x14ac:dyDescent="0.3">
      <c r="A29" t="s">
        <v>20</v>
      </c>
      <c r="B29">
        <f>'[1]Data Overview_ ORIGINAL'!C35</f>
        <v>2014</v>
      </c>
      <c r="C29" s="7">
        <v>93671.606599774503</v>
      </c>
      <c r="D29" s="2">
        <f t="shared" si="0"/>
        <v>93.671606599774506</v>
      </c>
      <c r="E29" s="2">
        <v>1.0589878317424399</v>
      </c>
      <c r="F29" s="2">
        <v>10.869294003087701</v>
      </c>
      <c r="G29" s="2">
        <v>0.77288758527147405</v>
      </c>
      <c r="H29" s="2">
        <v>7.5562047076132997</v>
      </c>
      <c r="I29" s="2">
        <v>34.6785206372532</v>
      </c>
      <c r="J29" s="3">
        <v>2.8007390000000001</v>
      </c>
      <c r="K29" s="2">
        <v>1.7730878779999999</v>
      </c>
      <c r="L29" s="2">
        <v>8.7817201548107207</v>
      </c>
      <c r="M29" s="2">
        <v>1.67544574607705</v>
      </c>
      <c r="N29" s="2">
        <v>1.42454194015261</v>
      </c>
      <c r="O29" s="2">
        <v>14.928202346188</v>
      </c>
      <c r="P29" s="2">
        <v>1.5652327986677901</v>
      </c>
      <c r="Q29" s="6">
        <v>268.47685071437297</v>
      </c>
      <c r="R29" s="7"/>
      <c r="S29" s="7"/>
      <c r="T29" s="7"/>
      <c r="U29" s="7"/>
      <c r="V29" s="7"/>
      <c r="W29" s="7"/>
      <c r="X29" s="7"/>
    </row>
    <row r="30" spans="1:24" x14ac:dyDescent="0.3">
      <c r="A30" t="s">
        <v>20</v>
      </c>
      <c r="B30">
        <f>'[1]Data Overview_ ORIGINAL'!C36</f>
        <v>2015</v>
      </c>
      <c r="C30" s="7">
        <v>75728.809572500293</v>
      </c>
      <c r="D30" s="2">
        <f t="shared" si="0"/>
        <v>75.728809572500296</v>
      </c>
      <c r="E30" s="2">
        <v>0.65251191645131501</v>
      </c>
      <c r="F30" s="2">
        <v>1.18524295209675</v>
      </c>
      <c r="G30" s="2">
        <v>0.40809727568043103</v>
      </c>
      <c r="H30" s="2">
        <v>3.0070292046898701</v>
      </c>
      <c r="I30" s="2">
        <v>20.131289965497601</v>
      </c>
      <c r="J30" s="3">
        <v>3.3438498000000001</v>
      </c>
      <c r="K30" s="2">
        <v>0.19076665876000001</v>
      </c>
      <c r="L30" s="2">
        <v>9.6350200672825306</v>
      </c>
      <c r="M30" s="2">
        <v>1.17251261799645</v>
      </c>
      <c r="N30" s="2">
        <v>1.00389794986033</v>
      </c>
      <c r="O30" s="2">
        <v>15.5417426689829</v>
      </c>
      <c r="P30" s="2">
        <v>1.5447042522889201</v>
      </c>
      <c r="Q30" s="6">
        <v>253.67595331742299</v>
      </c>
      <c r="R30" s="7"/>
      <c r="S30" s="7"/>
      <c r="T30" s="7"/>
      <c r="U30" s="7"/>
      <c r="V30" s="7"/>
      <c r="W30" s="7"/>
      <c r="X30" s="7"/>
    </row>
    <row r="31" spans="1:24" x14ac:dyDescent="0.3">
      <c r="A31" t="s">
        <v>20</v>
      </c>
      <c r="B31">
        <f>'[1]Data Overview_ ORIGINAL'!C37</f>
        <v>2016</v>
      </c>
      <c r="C31" s="7">
        <v>99752.160267902698</v>
      </c>
      <c r="D31" s="2">
        <f t="shared" si="0"/>
        <v>99.752160267902696</v>
      </c>
      <c r="E31" s="2">
        <v>1.20758004001987</v>
      </c>
      <c r="F31" s="2">
        <v>5.9959295551225802</v>
      </c>
      <c r="G31" s="2">
        <v>0.73904452379069396</v>
      </c>
      <c r="H31" s="2">
        <v>16.9580801841905</v>
      </c>
      <c r="I31" s="2">
        <v>86.594296021165405</v>
      </c>
      <c r="J31" s="3">
        <v>0.44672407897499999</v>
      </c>
      <c r="K31" s="2">
        <v>0.23780782851999999</v>
      </c>
      <c r="L31" s="2">
        <v>10.372042360517799</v>
      </c>
      <c r="M31" s="2">
        <v>1.44190396897441</v>
      </c>
      <c r="N31" s="2">
        <v>1.61167792855202</v>
      </c>
      <c r="O31" s="2">
        <v>16.6828497148346</v>
      </c>
      <c r="P31" s="2">
        <v>1.7258130676797701</v>
      </c>
      <c r="Q31" s="6">
        <v>236.07114414526299</v>
      </c>
      <c r="R31" s="7"/>
      <c r="S31" s="7"/>
      <c r="T31" s="7"/>
      <c r="U31" s="7"/>
      <c r="V31" s="7"/>
      <c r="W31" s="7"/>
      <c r="X31" s="7"/>
    </row>
    <row r="32" spans="1:24" x14ac:dyDescent="0.3">
      <c r="A32" t="s">
        <v>20</v>
      </c>
      <c r="B32">
        <f>'[1]Data Overview_ ORIGINAL'!C38</f>
        <v>2017</v>
      </c>
      <c r="C32" s="7">
        <v>54136.707664626898</v>
      </c>
      <c r="D32" s="2">
        <f t="shared" si="0"/>
        <v>54.136707664626897</v>
      </c>
      <c r="E32" s="2">
        <v>0.90520181546202305</v>
      </c>
      <c r="F32" s="2">
        <v>4.9762206143881196</v>
      </c>
      <c r="G32" s="2">
        <v>0.69434343627412198</v>
      </c>
      <c r="H32" s="2">
        <v>5.6380210816635801</v>
      </c>
      <c r="I32" s="2">
        <v>23.5659554106198</v>
      </c>
      <c r="J32" s="3"/>
      <c r="K32" s="2">
        <v>0.26367465212685198</v>
      </c>
      <c r="L32" s="2">
        <v>7.2838097731824698</v>
      </c>
      <c r="M32" s="2">
        <v>1.48417399801331</v>
      </c>
      <c r="N32" s="2">
        <v>0.90256990025675998</v>
      </c>
      <c r="O32" s="2">
        <v>10.670777049919399</v>
      </c>
      <c r="P32" s="2">
        <v>1.04056728155419</v>
      </c>
      <c r="Q32" s="6">
        <v>15.3713387228236</v>
      </c>
      <c r="R32" s="7"/>
      <c r="S32" s="7"/>
      <c r="T32" s="7"/>
      <c r="U32" s="7"/>
      <c r="V32" s="7"/>
      <c r="W32" s="7"/>
      <c r="X32" s="7"/>
    </row>
    <row r="33" spans="1:24" x14ac:dyDescent="0.3">
      <c r="A33" t="s">
        <v>20</v>
      </c>
      <c r="B33">
        <f>'[1]Data Overview_ ORIGINAL'!C39</f>
        <v>2018</v>
      </c>
      <c r="C33" s="7">
        <v>87752.953864676994</v>
      </c>
      <c r="D33" s="2">
        <f t="shared" si="0"/>
        <v>87.752953864676996</v>
      </c>
      <c r="E33" s="2">
        <v>1.5750364503337499</v>
      </c>
      <c r="F33" s="2">
        <v>7.5662919761054299</v>
      </c>
      <c r="G33" s="2">
        <v>1.5380699856675499</v>
      </c>
      <c r="H33" s="2">
        <v>11.3491428018466</v>
      </c>
      <c r="I33" s="2">
        <v>20.890361402018399</v>
      </c>
      <c r="J33" s="3">
        <v>0.44672407897499999</v>
      </c>
      <c r="K33" s="2">
        <v>0.52873050634666696</v>
      </c>
      <c r="L33" s="2">
        <v>8.8727689893995798</v>
      </c>
      <c r="M33" s="2">
        <v>2.2624331399200601</v>
      </c>
      <c r="N33" s="2">
        <v>0.90037448150691501</v>
      </c>
      <c r="O33" s="2">
        <v>16.440355138842701</v>
      </c>
      <c r="P33" s="2">
        <v>3.3684103659800599</v>
      </c>
      <c r="Q33" s="6">
        <v>206.458526051744</v>
      </c>
      <c r="R33" s="7"/>
      <c r="S33" s="7"/>
      <c r="T33" s="7"/>
      <c r="U33" s="7"/>
      <c r="V33" s="7"/>
      <c r="W33" s="7"/>
      <c r="X33" s="7"/>
    </row>
    <row r="34" spans="1:24" x14ac:dyDescent="0.3">
      <c r="A34" t="s">
        <v>20</v>
      </c>
      <c r="B34">
        <f>'[1]Data Overview_ ORIGINAL'!C40</f>
        <v>2019</v>
      </c>
      <c r="C34" s="7">
        <v>84902.547161241993</v>
      </c>
      <c r="D34" s="2">
        <f t="shared" si="0"/>
        <v>84.902547161241998</v>
      </c>
      <c r="E34" s="2">
        <v>1.72671</v>
      </c>
      <c r="F34" s="2">
        <v>6.85</v>
      </c>
      <c r="G34" s="2">
        <v>2.0260899999999999</v>
      </c>
      <c r="H34" s="2">
        <v>28.135949</v>
      </c>
      <c r="I34" s="2">
        <v>30.041423000000002</v>
      </c>
      <c r="J34" s="3">
        <v>1.5902609999999999</v>
      </c>
      <c r="K34" s="2">
        <v>42.2</v>
      </c>
      <c r="L34" s="2">
        <v>9.1578520000000001</v>
      </c>
      <c r="M34" s="2">
        <v>2.4405060000000001</v>
      </c>
      <c r="N34" s="2">
        <v>1.1796089999999999</v>
      </c>
      <c r="O34" s="2">
        <v>16.555726</v>
      </c>
      <c r="P34" s="2">
        <v>3.4438300000000002</v>
      </c>
      <c r="Q34" s="6">
        <v>199.715618594077</v>
      </c>
      <c r="R34" s="7"/>
      <c r="S34" s="7"/>
      <c r="T34" s="7"/>
      <c r="U34" s="7"/>
      <c r="V34" s="7"/>
      <c r="W34" s="7"/>
      <c r="X34" s="7"/>
    </row>
    <row r="35" spans="1:24" x14ac:dyDescent="0.3">
      <c r="A35" t="s">
        <v>20</v>
      </c>
      <c r="B35">
        <f>'[1]Data Overview_ ORIGINAL'!C41</f>
        <v>2020</v>
      </c>
      <c r="C35" s="7">
        <v>84272.202758871703</v>
      </c>
      <c r="D35" s="2">
        <f t="shared" si="0"/>
        <v>84.2722027588717</v>
      </c>
      <c r="E35" s="2">
        <v>7.0732587021808402E-2</v>
      </c>
      <c r="F35" s="2">
        <v>0.58244148815945296</v>
      </c>
      <c r="G35" s="2">
        <v>0.26833594320951099</v>
      </c>
      <c r="H35" s="2">
        <v>4.4580841768171497</v>
      </c>
      <c r="I35" s="2">
        <v>30.250328977454402</v>
      </c>
      <c r="J35" s="3"/>
      <c r="K35" s="2">
        <v>0.124792994835714</v>
      </c>
      <c r="L35" s="2">
        <v>9.0594368524821398</v>
      </c>
      <c r="M35" s="2">
        <v>3.74540774686719</v>
      </c>
      <c r="N35" s="2">
        <v>1.4495087334166099</v>
      </c>
      <c r="O35" s="2">
        <v>17.044109724196399</v>
      </c>
      <c r="P35" s="2">
        <v>1.8063884188588799</v>
      </c>
      <c r="Q35" s="6">
        <v>204.221788069968</v>
      </c>
      <c r="R35" s="7"/>
      <c r="S35" s="7"/>
      <c r="T35" s="7"/>
      <c r="U35" s="7"/>
      <c r="V35" s="7"/>
      <c r="W35" s="7"/>
      <c r="X35" s="7"/>
    </row>
    <row r="36" spans="1:24" x14ac:dyDescent="0.3">
      <c r="A36" t="s">
        <v>20</v>
      </c>
      <c r="B36">
        <f>'[1]Data Overview_ ORIGINAL'!C42</f>
        <v>2021</v>
      </c>
      <c r="C36" s="7">
        <v>90382.666101564406</v>
      </c>
      <c r="D36" s="2">
        <f t="shared" si="0"/>
        <v>90.382666101564411</v>
      </c>
      <c r="E36" s="2">
        <v>4.9504506955292099E-2</v>
      </c>
      <c r="F36" s="2">
        <v>0.36506830878325203</v>
      </c>
      <c r="G36" s="2">
        <v>0.76168218562941103</v>
      </c>
      <c r="H36" s="2">
        <v>4.0027474748522502</v>
      </c>
      <c r="I36" s="2">
        <v>19.880127776625802</v>
      </c>
      <c r="J36" s="3"/>
      <c r="K36" s="2">
        <v>1.4898892743194401E-2</v>
      </c>
      <c r="L36" s="2">
        <v>8.2389354836930409</v>
      </c>
      <c r="M36" s="2">
        <v>4.8379068642516598</v>
      </c>
      <c r="N36" s="2">
        <v>1.6690224509670899</v>
      </c>
      <c r="O36" s="2">
        <v>16.9560375353621</v>
      </c>
      <c r="P36" s="2">
        <v>1.58423379000817</v>
      </c>
      <c r="Q36" s="6">
        <v>228.30142349478299</v>
      </c>
      <c r="R36" s="7"/>
      <c r="S36" s="7"/>
      <c r="T36" s="7"/>
      <c r="U36" s="7"/>
      <c r="V36" s="7"/>
      <c r="W36" s="7"/>
      <c r="X36" s="7"/>
    </row>
    <row r="37" spans="1:24" x14ac:dyDescent="0.3">
      <c r="A37" t="s">
        <v>20</v>
      </c>
      <c r="B37">
        <f>'[1]Data Overview_ ORIGINAL'!C43</f>
        <v>2022</v>
      </c>
      <c r="C37" s="7">
        <v>75298.360087976704</v>
      </c>
      <c r="D37" s="15">
        <f t="shared" si="0"/>
        <v>75.298360087976704</v>
      </c>
      <c r="E37" s="2">
        <v>0.114583842669584</v>
      </c>
      <c r="F37" s="2">
        <v>0.38673300747797301</v>
      </c>
      <c r="G37" s="2">
        <v>9.5500455591467207E-2</v>
      </c>
      <c r="H37" s="2">
        <v>2.04992931179709</v>
      </c>
      <c r="I37" s="2">
        <v>19.029263098041199</v>
      </c>
      <c r="J37" s="3"/>
      <c r="K37" s="2">
        <v>1.211797204875E-2</v>
      </c>
      <c r="L37" s="2">
        <v>6.7752344926241701</v>
      </c>
      <c r="M37" s="2">
        <v>0.86942747631566797</v>
      </c>
      <c r="N37" s="2">
        <v>0.57966349719754795</v>
      </c>
      <c r="O37" s="2">
        <v>14.905820311618999</v>
      </c>
      <c r="P37" s="2">
        <v>1.2517150463962501</v>
      </c>
      <c r="Q37" s="6">
        <v>19.6973180578252</v>
      </c>
      <c r="R37" s="7"/>
      <c r="S37" s="7"/>
      <c r="T37" s="7"/>
      <c r="U37" s="7"/>
      <c r="V37" s="7"/>
      <c r="W37" s="7"/>
      <c r="X37" s="7"/>
    </row>
    <row r="38" spans="1:24" x14ac:dyDescent="0.3">
      <c r="A38" t="s">
        <v>20</v>
      </c>
      <c r="B38">
        <v>2023</v>
      </c>
      <c r="C38" s="7">
        <v>51716.6422626067</v>
      </c>
      <c r="D38" s="15">
        <f t="shared" si="0"/>
        <v>51.716642262606697</v>
      </c>
      <c r="E38" s="2">
        <v>0.100369169489764</v>
      </c>
      <c r="F38" s="2">
        <v>0.34993175708996599</v>
      </c>
      <c r="G38" s="2">
        <v>9.9362980041974594E-2</v>
      </c>
      <c r="H38" s="2">
        <v>4.0086967884164597</v>
      </c>
      <c r="I38" s="2">
        <v>21.135897640912901</v>
      </c>
      <c r="J38" s="2">
        <v>0.14637446174999999</v>
      </c>
      <c r="K38" s="2">
        <v>3.1559617066666698E-2</v>
      </c>
      <c r="L38" s="2">
        <v>7.1550856973771504</v>
      </c>
      <c r="M38" s="2">
        <v>1.7708189562883201</v>
      </c>
      <c r="N38" s="2">
        <v>0.82049937936379103</v>
      </c>
      <c r="O38" s="2">
        <v>15.583285345773801</v>
      </c>
      <c r="P38" s="2">
        <v>1.3324902494437401</v>
      </c>
      <c r="Q38" s="6">
        <v>15.4428445796452</v>
      </c>
      <c r="R38" s="7"/>
      <c r="S38" s="7"/>
      <c r="T38" s="7"/>
      <c r="U38" s="7"/>
      <c r="V38" s="7"/>
      <c r="W38" s="7"/>
      <c r="X38" s="7"/>
    </row>
    <row r="39" spans="1:24" x14ac:dyDescent="0.3">
      <c r="I39" s="2"/>
      <c r="R39" s="4"/>
      <c r="S39" s="4"/>
      <c r="T39" s="4"/>
      <c r="U39" s="4"/>
      <c r="V39" s="4"/>
      <c r="W39" s="4"/>
      <c r="X39" s="4"/>
    </row>
    <row r="40" spans="1:24" x14ac:dyDescent="0.3">
      <c r="C40" s="16">
        <f>AVERAGE(C5:C38)</f>
        <v>76845.631424627485</v>
      </c>
      <c r="E40" s="2">
        <f>AVERAGE(E5:E38)</f>
        <v>2.9873435047901382</v>
      </c>
      <c r="F40" s="2">
        <f>AVERAGE(F5:F38)</f>
        <v>13.789040004760487</v>
      </c>
      <c r="G40" s="2">
        <f>AVERAGE(G5:G38)</f>
        <v>1.3542990542305255</v>
      </c>
      <c r="H40" s="2">
        <f t="shared" ref="H40:P40" si="1">AVERAGE(H5:H38)</f>
        <v>11.759163899587808</v>
      </c>
      <c r="I40" s="2">
        <f t="shared" si="1"/>
        <v>42.227181190608036</v>
      </c>
      <c r="J40" s="2">
        <f>AVERAGE(J5:J38)</f>
        <v>9.6324948705849991</v>
      </c>
      <c r="K40" s="2">
        <f t="shared" si="1"/>
        <v>6.104478336350355</v>
      </c>
      <c r="L40" s="2">
        <f>AVERAGE(L5:L38)</f>
        <v>8.8298993922588611</v>
      </c>
      <c r="M40" s="2">
        <f t="shared" si="1"/>
        <v>1.8510139467113069</v>
      </c>
      <c r="N40" s="2">
        <f t="shared" si="1"/>
        <v>1.0029386041560335</v>
      </c>
      <c r="O40" s="2">
        <f t="shared" si="1"/>
        <v>16.433166588914972</v>
      </c>
      <c r="P40" s="2">
        <f t="shared" si="1"/>
        <v>2.2475268791627205</v>
      </c>
      <c r="R40" s="4"/>
      <c r="S40" s="4"/>
      <c r="T40" s="4"/>
      <c r="U40" s="4"/>
      <c r="V40" s="4"/>
      <c r="W40" s="4"/>
      <c r="X40" s="4"/>
    </row>
    <row r="41" spans="1:24" x14ac:dyDescent="0.3">
      <c r="C41" s="16">
        <f>SUM(C5:C38)</f>
        <v>1152684.4713694123</v>
      </c>
      <c r="E41" s="2">
        <f>SUM(E5:E38)</f>
        <v>74.683587619753453</v>
      </c>
      <c r="F41" s="2">
        <f>SUM(F5:F38)</f>
        <v>344.72600011901216</v>
      </c>
      <c r="G41" s="2">
        <f>SUM(G5:G38)</f>
        <v>33.85747635576314</v>
      </c>
      <c r="H41" s="2">
        <f t="shared" ref="H41:P41" si="2">SUM(H5:H38)</f>
        <v>305.73826138928302</v>
      </c>
      <c r="I41" s="2">
        <f>SUM(I5:I38)</f>
        <v>1097.9067109558089</v>
      </c>
      <c r="J41" s="2">
        <f>SUM(J5:J38)</f>
        <v>192.64989741169998</v>
      </c>
      <c r="K41" s="2">
        <f>SUM(K5:K38)</f>
        <v>146.50748007240853</v>
      </c>
      <c r="L41" s="2">
        <f t="shared" si="2"/>
        <v>229.57738419873039</v>
      </c>
      <c r="M41" s="2">
        <f t="shared" si="2"/>
        <v>46.275348667782673</v>
      </c>
      <c r="N41" s="2">
        <f t="shared" si="2"/>
        <v>26.076403708056869</v>
      </c>
      <c r="O41" s="2">
        <f t="shared" si="2"/>
        <v>427.26233131178924</v>
      </c>
      <c r="P41" s="2">
        <f t="shared" si="2"/>
        <v>58.435698858230737</v>
      </c>
      <c r="R41" s="4"/>
      <c r="S41" s="4"/>
      <c r="T41" s="4"/>
      <c r="U41" s="4"/>
      <c r="V41" s="4"/>
      <c r="W41" s="4"/>
      <c r="X41" s="4"/>
    </row>
    <row r="42" spans="1:24" x14ac:dyDescent="0.3">
      <c r="R42" s="4"/>
      <c r="S42" s="4"/>
      <c r="T42" s="4"/>
      <c r="U42" s="4"/>
      <c r="V42" s="4"/>
      <c r="W42" s="4"/>
      <c r="X42" s="4"/>
    </row>
    <row r="43" spans="1:24" x14ac:dyDescent="0.3"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/>
      <c r="R43" s="4"/>
      <c r="S43" s="4"/>
      <c r="T43" s="4"/>
      <c r="U43" s="4"/>
      <c r="V43" s="4"/>
      <c r="W43" s="4"/>
      <c r="X43" s="4"/>
    </row>
    <row r="44" spans="1:24" x14ac:dyDescent="0.3"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/>
      <c r="R44" s="4"/>
      <c r="S44" s="4"/>
      <c r="T44" s="4"/>
      <c r="U44" s="4"/>
      <c r="V44" s="4"/>
      <c r="W44" s="4"/>
      <c r="X44" s="4"/>
    </row>
    <row r="45" spans="1:24" x14ac:dyDescent="0.3">
      <c r="P45" s="3"/>
      <c r="R45" s="4"/>
      <c r="S45" s="4"/>
      <c r="T45" s="4"/>
      <c r="U45" s="4"/>
      <c r="V45" s="4"/>
      <c r="W45" s="4"/>
      <c r="X45" s="4"/>
    </row>
    <row r="46" spans="1:24" x14ac:dyDescent="0.3"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R46" s="4"/>
      <c r="S46" s="4"/>
      <c r="T46" s="4"/>
      <c r="U46" s="4"/>
      <c r="V46" s="4"/>
      <c r="W46" s="4"/>
      <c r="X46" s="4"/>
    </row>
    <row r="47" spans="1:24" x14ac:dyDescent="0.3"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R47" s="4"/>
      <c r="S47" s="4"/>
      <c r="T47" s="4"/>
      <c r="U47" s="4"/>
      <c r="V47" s="4"/>
      <c r="W47" s="4"/>
      <c r="X47" s="4"/>
    </row>
    <row r="48" spans="1:24" x14ac:dyDescent="0.3">
      <c r="P48" s="3"/>
    </row>
    <row r="49" spans="16:16" x14ac:dyDescent="0.3">
      <c r="P49" s="3"/>
    </row>
    <row r="50" spans="16:16" x14ac:dyDescent="0.3">
      <c r="P50" s="3"/>
    </row>
    <row r="51" spans="16:16" x14ac:dyDescent="0.3">
      <c r="P51" s="3"/>
    </row>
    <row r="52" spans="16:16" x14ac:dyDescent="0.3">
      <c r="P52" s="3"/>
    </row>
    <row r="53" spans="16:16" x14ac:dyDescent="0.3">
      <c r="P53" s="3"/>
    </row>
    <row r="54" spans="16:16" x14ac:dyDescent="0.3">
      <c r="P54" s="3"/>
    </row>
    <row r="55" spans="16:16" x14ac:dyDescent="0.3">
      <c r="P55" s="3"/>
    </row>
    <row r="56" spans="16:16" x14ac:dyDescent="0.3">
      <c r="P56" s="3"/>
    </row>
    <row r="57" spans="16:16" x14ac:dyDescent="0.3">
      <c r="P57" s="3"/>
    </row>
    <row r="58" spans="16:16" x14ac:dyDescent="0.3">
      <c r="P58" s="3"/>
    </row>
    <row r="59" spans="16:16" x14ac:dyDescent="0.3">
      <c r="P59" s="3"/>
    </row>
    <row r="60" spans="16:16" x14ac:dyDescent="0.3">
      <c r="P60" s="3"/>
    </row>
    <row r="61" spans="16:16" x14ac:dyDescent="0.3">
      <c r="P61" s="3"/>
    </row>
    <row r="62" spans="16:16" x14ac:dyDescent="0.3">
      <c r="P62" s="3"/>
    </row>
    <row r="63" spans="16:16" x14ac:dyDescent="0.3">
      <c r="P63" s="3"/>
    </row>
    <row r="64" spans="16:16" x14ac:dyDescent="0.3">
      <c r="P64" s="3"/>
    </row>
    <row r="65" spans="16:16" x14ac:dyDescent="0.3">
      <c r="P65" s="3"/>
    </row>
    <row r="66" spans="16:16" x14ac:dyDescent="0.3">
      <c r="P66" s="3"/>
    </row>
    <row r="67" spans="16:16" x14ac:dyDescent="0.3">
      <c r="P67" s="3"/>
    </row>
    <row r="68" spans="16:16" x14ac:dyDescent="0.3">
      <c r="P68" s="3"/>
    </row>
    <row r="69" spans="16:16" x14ac:dyDescent="0.3">
      <c r="P69" s="3"/>
    </row>
    <row r="70" spans="16:16" x14ac:dyDescent="0.3">
      <c r="P70" s="3"/>
    </row>
    <row r="71" spans="16:16" x14ac:dyDescent="0.3">
      <c r="P71" s="3"/>
    </row>
    <row r="72" spans="16:16" x14ac:dyDescent="0.3">
      <c r="P72" s="3"/>
    </row>
    <row r="73" spans="16:16" x14ac:dyDescent="0.3">
      <c r="P73" s="3"/>
    </row>
    <row r="74" spans="16:16" x14ac:dyDescent="0.3">
      <c r="P74" s="3"/>
    </row>
    <row r="76" spans="16:16" x14ac:dyDescent="0.3">
      <c r="P76" s="3"/>
    </row>
    <row r="77" spans="16:16" x14ac:dyDescent="0.3">
      <c r="P77" s="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60063F-9917-4F5E-8B19-4B58F6BC54DB}">
  <dimension ref="W1:AB3"/>
  <sheetViews>
    <sheetView zoomScale="70" zoomScaleNormal="70" workbookViewId="0">
      <selection activeCell="Y42" sqref="Y42"/>
    </sheetView>
  </sheetViews>
  <sheetFormatPr defaultRowHeight="14.4" x14ac:dyDescent="0.3"/>
  <cols>
    <col min="10" max="10" width="1.77734375" customWidth="1"/>
    <col min="23" max="23" width="13.44140625" bestFit="1" customWidth="1"/>
    <col min="25" max="25" width="9.33203125" bestFit="1" customWidth="1"/>
    <col min="26" max="27" width="10" bestFit="1" customWidth="1"/>
    <col min="28" max="28" width="10" customWidth="1"/>
  </cols>
  <sheetData>
    <row r="1" spans="23:28" x14ac:dyDescent="0.3">
      <c r="W1" s="5"/>
      <c r="X1" s="5"/>
      <c r="Y1" s="5"/>
      <c r="Z1" s="5"/>
      <c r="AA1" s="5"/>
      <c r="AB1" s="5"/>
    </row>
    <row r="3" spans="23:28" x14ac:dyDescent="0.3">
      <c r="W3" s="5"/>
      <c r="X3" s="5"/>
      <c r="Y3" s="5"/>
      <c r="Z3" s="5"/>
      <c r="AA3" s="5"/>
      <c r="AB3" s="5"/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D801D7-0900-47D5-B692-DF86346D2EC6}">
  <dimension ref="A1"/>
  <sheetViews>
    <sheetView zoomScale="57" zoomScaleNormal="57" workbookViewId="0">
      <selection activeCell="U18" sqref="U18"/>
    </sheetView>
  </sheetViews>
  <sheetFormatPr defaultRowHeight="14.4" x14ac:dyDescent="0.3"/>
  <cols>
    <col min="10" max="10" width="1.77734375" customWidth="1"/>
  </cols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SP_Graphs_Nutr_Riv</vt:lpstr>
      <vt:lpstr>SP_Graphs_HM_Riv</vt:lpstr>
      <vt:lpstr>Spain_Riverine_data</vt:lpstr>
      <vt:lpstr>SpainDirect_data</vt:lpstr>
      <vt:lpstr>SP_Graphs_Nutr_Direct</vt:lpstr>
      <vt:lpstr>SP_Graphs_HM_Direct</vt:lpstr>
    </vt:vector>
  </TitlesOfParts>
  <Company>Nibio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Csilla Farkas</dc:creator>
  <cp:lastModifiedBy>Csilla Farkas</cp:lastModifiedBy>
  <dcterms:created xsi:type="dcterms:W3CDTF">2025-01-30T10:24:32Z</dcterms:created>
  <dcterms:modified xsi:type="dcterms:W3CDTF">2025-04-14T09:06:42Z</dcterms:modified>
</cp:coreProperties>
</file>